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427"/>
  <workbookPr defaultThemeVersion="166925"/>
  <bookViews>
    <workbookView xWindow="62851" yWindow="49216" windowWidth="38640" windowHeight="15840" tabRatio="978" firstSheet="8" activeTab="13"/>
  </bookViews>
  <sheets>
    <sheet name="TABELA ELEMENTÓW SCALONYCH" sheetId="24" r:id="rId1"/>
    <sheet name="1.IV KRĄG-R.BUDOWLANE" sheetId="1" r:id="rId2"/>
    <sheet name="2.IV KRĄG-OŚWIETLENIE ZAMIENNE" sheetId="25" r:id="rId3"/>
    <sheet name="3. IV KRAG-DRENAŻ" sheetId="3" r:id="rId4"/>
    <sheet name="4.IV KRĄG-R.DROGOWE" sheetId="4" r:id="rId5"/>
    <sheet name="5.IV KRĄG- R.SANITARNE" sheetId="34" r:id="rId6"/>
    <sheet name="6. IV KRĄG- INST. ELEKTRYCZ" sheetId="35" r:id="rId7"/>
    <sheet name="7.IV KRĄG -TELEKOMUNIKACJA" sheetId="28" r:id="rId8"/>
    <sheet name="8. IV KRĄG-BMS" sheetId="16" r:id="rId9"/>
    <sheet name="1. GARAŻ-R.BUDOWLANE" sheetId="36" r:id="rId10"/>
    <sheet name="2.GARAŻ-R.DROGOWE" sheetId="37" r:id="rId11"/>
    <sheet name="3. GARAŻ-R.SANITARNE" sheetId="38" r:id="rId12"/>
    <sheet name="4.GARAŻ-R.ELEKTRYCZNE" sheetId="39" r:id="rId13"/>
    <sheet name="5.GARAŻ-ZIELEŃ" sheetId="40" r:id="rId14"/>
    <sheet name="6.ARCHEOLOGIA" sheetId="29" r:id="rId15"/>
  </sheets>
  <definedNames>
    <definedName name="_xlnm.Print_Titles" localSheetId="0">'TABELA ELEMENTÓW SCALONYCH'!$4:$5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<sst xmlns="http://schemas.openxmlformats.org/spreadsheetml/2006/main" count="7856" uniqueCount="4092">
  <si>
    <t>Lp.</t>
  </si>
  <si>
    <t>Podstawa</t>
  </si>
  <si>
    <t>1 d.1</t>
  </si>
  <si>
    <t xml:space="preserve">KNR 2-01 0203-01 0214-03 </t>
  </si>
  <si>
    <t>Roboty ziemne wykonywane koparkami przedsiębiernymi o poj. łyżki 1.20 m3 w gruncie  z transportem urobku samochodami samowyładowczymi na odległość 10 km</t>
  </si>
  <si>
    <t>m3</t>
  </si>
  <si>
    <t>2 d.1</t>
  </si>
  <si>
    <t>KNR 2-31 0103-04</t>
  </si>
  <si>
    <t>Mechaniczne profilowanie i zagęszczenie podłoża pod warstwy konstrukcyjne nawierzchni w gruncie kat. I-IV</t>
  </si>
  <si>
    <t>m2</t>
  </si>
  <si>
    <t>3 d.1</t>
  </si>
  <si>
    <t>Utylizacja ziemi na legalnym składowisku</t>
  </si>
  <si>
    <t>t</t>
  </si>
  <si>
    <t>4 d.2</t>
  </si>
  <si>
    <t>Rozebranie słupów oświetleniowych  z wywozem i utylizacją - stróżówka</t>
  </si>
  <si>
    <t>szt</t>
  </si>
  <si>
    <t>5 d.2</t>
  </si>
  <si>
    <t>KNR 4-01 0348-03</t>
  </si>
  <si>
    <t>Rozebranie ścianki z cegieł o grubości 1/2 ceg. na zaprawie cementowo-wapiennej</t>
  </si>
  <si>
    <t>6 d.2</t>
  </si>
  <si>
    <t>KNR 4-01 0212-03</t>
  </si>
  <si>
    <t>Rozbiórka elementów konstrukcji betonowych zbrojonych</t>
  </si>
  <si>
    <t>7 d.2</t>
  </si>
  <si>
    <t>KNR 4-01 0811-07</t>
  </si>
  <si>
    <t>Rozebranie posadzki z płytek</t>
  </si>
  <si>
    <t>8 d.2</t>
  </si>
  <si>
    <t>KNR 2-01 0129-09-analogia</t>
  </si>
  <si>
    <t>Rozbieranie posadzki z  płyt granitowych</t>
  </si>
  <si>
    <t>9 d.2</t>
  </si>
  <si>
    <t>KNR 2-31 0801-03</t>
  </si>
  <si>
    <t>Mechaniczne rozebranie podbudowy betonowej o grubości 12 cm</t>
  </si>
  <si>
    <t>10 d.2</t>
  </si>
  <si>
    <t>KNR 2-31 0801-04</t>
  </si>
  <si>
    <t>11 d.2</t>
  </si>
  <si>
    <t>KNR 4-01 0819-15</t>
  </si>
  <si>
    <t>Rozebranie wykładziny ściennej z płytek</t>
  </si>
  <si>
    <t>12 d.2</t>
  </si>
  <si>
    <t>KNR 0-19 1024-10</t>
  </si>
  <si>
    <t>Demontaż fasady alumieniowej</t>
  </si>
  <si>
    <t>13 d.2</t>
  </si>
  <si>
    <t>KNR 2-02 1604-01</t>
  </si>
  <si>
    <t>Rusztowania zewnętrzne rurowe</t>
  </si>
  <si>
    <t>14 d.2</t>
  </si>
  <si>
    <t>15 d.2</t>
  </si>
  <si>
    <t>KNR 4-01 0354-07</t>
  </si>
  <si>
    <t>Wykucie z muru drzwi</t>
  </si>
  <si>
    <t>szt.</t>
  </si>
  <si>
    <t>16 d.2</t>
  </si>
  <si>
    <t>KNR 2-31 0511-01-analogia</t>
  </si>
  <si>
    <t>Rozebranie nawierzchnie z kostki brukowej betonowej o grubości 6 cm</t>
  </si>
  <si>
    <t>17 d.2</t>
  </si>
  <si>
    <t>KNR 2-31 0511-04-analogia</t>
  </si>
  <si>
    <t>Rozebranie nawierzchni z kostki brukowej betonowej o grubości 8 cm</t>
  </si>
  <si>
    <t>18 d.2</t>
  </si>
  <si>
    <t>KNR 2-31 0814-02</t>
  </si>
  <si>
    <t>Rozebranie obrzeży</t>
  </si>
  <si>
    <t>m</t>
  </si>
  <si>
    <t>19 d.2</t>
  </si>
  <si>
    <t>Mechaniczne rozebranie schodów terenowych</t>
  </si>
  <si>
    <t>20 d.2</t>
  </si>
  <si>
    <t>KNR 2-02 1207-01-analogia</t>
  </si>
  <si>
    <t>Rozebranie balustrady</t>
  </si>
  <si>
    <t>21 d.2</t>
  </si>
  <si>
    <t>KNR 2-02 1208-03-analogia</t>
  </si>
  <si>
    <t>Demontaż pochwytu</t>
  </si>
  <si>
    <t>23 d.2</t>
  </si>
  <si>
    <t xml:space="preserve">KNR 4-01 0108-11 0108-12 </t>
  </si>
  <si>
    <t>Wywiezienie gruzu spryzmowanego samochodami samowyładowczymi na odległość 10 km</t>
  </si>
  <si>
    <t>25 d.3</t>
  </si>
  <si>
    <t>Wykonanie ścianki szczelinowej gr.80 cm</t>
  </si>
  <si>
    <t>26 d.3</t>
  </si>
  <si>
    <t>Wykonanie ścianki szczelinowej gr.60 cm</t>
  </si>
  <si>
    <t>27 d.3</t>
  </si>
  <si>
    <t xml:space="preserve">KNR 2-02 0207-01 0207-07 </t>
  </si>
  <si>
    <t>Ściany żelbetowe proste grubości 40 cm   - z zastosowaniem pompy do betonu</t>
  </si>
  <si>
    <t>28 d.3</t>
  </si>
  <si>
    <t>Ściany żelbetowe proste grubości 35 cm  - z zastosowaniem pompy do betonu</t>
  </si>
  <si>
    <t>29 d.3</t>
  </si>
  <si>
    <t>Ściany żelbetowe proste grubości 34 cm wysokości do 3 m - z zastosowaniem pompy do betonu</t>
  </si>
  <si>
    <t>30 d.3</t>
  </si>
  <si>
    <t>Ściany żelbetowe proste grubości 30 cm wysokości do 3 m - z zastosowaniem pompy do betonu</t>
  </si>
  <si>
    <t>31 d.3</t>
  </si>
  <si>
    <t>Ściany żelbetowe proste grubości 25 cm wysokości do 3 m - z zastosowaniem pompy do betonu</t>
  </si>
  <si>
    <t>32 d.3</t>
  </si>
  <si>
    <t>Ściany żelbetowe proste grubości 25 cm   - z zastosowaniem pompy do betonu (C35/45)</t>
  </si>
  <si>
    <t>33 d.3</t>
  </si>
  <si>
    <t>Ściany żelbetowe proste grubości 20 cm   - z zastosowaniem pompy do betonu</t>
  </si>
  <si>
    <t>34 d.3</t>
  </si>
  <si>
    <t>Ściany żelbetowe proste grubości 18 cm  - z zastosowaniem pompy do betonu</t>
  </si>
  <si>
    <t>35 d.3</t>
  </si>
  <si>
    <t>Ściany żelbetowe proste grubości 15 cm   - z zastosowaniem pompy do betonu</t>
  </si>
  <si>
    <t>36 d.3</t>
  </si>
  <si>
    <t>Dodatek za montaż ścian żelbetowych po łuku</t>
  </si>
  <si>
    <t>37 d.3</t>
  </si>
  <si>
    <t>KNR 2-02 0205-01</t>
  </si>
  <si>
    <t>Płyty fundamentowe żelbetowe - z zastosowaniem pompy do betonu</t>
  </si>
  <si>
    <t>38 d.3</t>
  </si>
  <si>
    <t>KNR 2-02 0208-01</t>
  </si>
  <si>
    <t>Słupy żelbetowe, prostokątne   - z zastosowaniem pompy do betonu</t>
  </si>
  <si>
    <t>39 d.3</t>
  </si>
  <si>
    <t>KNR 2-02 0209-04</t>
  </si>
  <si>
    <t>Słupy żelbetowe, okrągłe  - z zastosowaniem pompy do betonu</t>
  </si>
  <si>
    <t>40 d.3</t>
  </si>
  <si>
    <t xml:space="preserve">KNR 2-02 0216-01 0216-05 </t>
  </si>
  <si>
    <t>Żelbetowe płyty stropowe, grubości 45 cm płaskie lub na żebrach - z zastosowaniem pompy do betonu</t>
  </si>
  <si>
    <t>41 d.3</t>
  </si>
  <si>
    <t>Żelbetowe płyty stropowe, grubości 40 cm płaskie lub na żebrach - z zastosowaniem pompy do betonu</t>
  </si>
  <si>
    <t>42 d.3</t>
  </si>
  <si>
    <t>Żelbetowe płyty stropowe, grubości 34 cm płaskie lub na żebrach - z zastosowaniem pompy do betonu</t>
  </si>
  <si>
    <t>43 d.3</t>
  </si>
  <si>
    <t>Żelbetowe płyty stropowe, grubości 30 cm płaskie lub na żebrach - z zastosowaniem pompy do betonu</t>
  </si>
  <si>
    <t>44 d.3</t>
  </si>
  <si>
    <t>Żelbetowe płyty stropowe, grubości 26 cm płaskie lub na żebrach - z zastosowaniem pompy do betonu</t>
  </si>
  <si>
    <t>45 d.3</t>
  </si>
  <si>
    <t>Żelbetowe płyty stropowe, grubości 25 cm płaskie lub na żebrach - z zastosowaniem pompy do betonu</t>
  </si>
  <si>
    <t>46 d.3</t>
  </si>
  <si>
    <t>Żelbetowe płyty stropowe, grubości 22 cm płaskie lub na żebrach - z zastosowaniem pompy do betonu</t>
  </si>
  <si>
    <t>47 d.3</t>
  </si>
  <si>
    <t>Żelbetowe płyty stropowe, grubości 20 cm płaskie lub na żebrach - z zastosowaniem pompy do betonu</t>
  </si>
  <si>
    <t>48 d.3</t>
  </si>
  <si>
    <t>Żelbetowe płyty stropowe, grubości 12 cm płaskie lub na żebrach - z zastosowaniem pompy do betonu</t>
  </si>
  <si>
    <t>49 d.3</t>
  </si>
  <si>
    <t>KNR 2-02 0216-01</t>
  </si>
  <si>
    <t>Żelbetowe płyty stropowe, grubości 8 cm płaskie lub na żebrach - z zastosowaniem pompy do betonu</t>
  </si>
  <si>
    <t>50 d.3</t>
  </si>
  <si>
    <t xml:space="preserve">KNR 2-02 0218-02 0218-06 </t>
  </si>
  <si>
    <t>Schody żelbetowe  grubości 15 cm - z zastosowaniem pompy do betonu</t>
  </si>
  <si>
    <t>51 d.3</t>
  </si>
  <si>
    <t>Schody żelbetowe proste na płycie grubości 18 cm - z zastosowaniem pompy do betonu</t>
  </si>
  <si>
    <t>52 d.3</t>
  </si>
  <si>
    <t>Schody żelbetowe proste na płycie grubości 35 cm - z zastosowaniem pompy do betonu</t>
  </si>
  <si>
    <t>53 d.3</t>
  </si>
  <si>
    <t>Żelbetowe płyty stropowe, grubości 18 cm płaskie lub na żebrach - z zastosowaniem pompy do betonu</t>
  </si>
  <si>
    <t>54 d.3</t>
  </si>
  <si>
    <t>55 d.3</t>
  </si>
  <si>
    <t>Żelbetowe płyty stropowe, grubości 35 cm płaskie lub na żebrach - z zastosowaniem pompy do betonu</t>
  </si>
  <si>
    <t>56 d.3</t>
  </si>
  <si>
    <t>Żelbetowe płyty stropowe, grubości 10 cm płaskie lub na żebrach - z zastosowaniem pompy do betonu</t>
  </si>
  <si>
    <t>57 d.3</t>
  </si>
  <si>
    <t>KNR 2-02 0311-05-analogia</t>
  </si>
  <si>
    <t>elem.</t>
  </si>
  <si>
    <t>58 d.3</t>
  </si>
  <si>
    <t>KNR 2-02 0210-01</t>
  </si>
  <si>
    <t>Belki i podciągi żelbetowe  - z zastosowaniem pompy do betonu</t>
  </si>
  <si>
    <t>59 d.3</t>
  </si>
  <si>
    <t>KNR 2-02 0290-02</t>
  </si>
  <si>
    <t>Przygotowanie i montaż zbrojenia elementów budynków i budowli - pręty żebrowane o śr. 6 mm</t>
  </si>
  <si>
    <t>60 d.3</t>
  </si>
  <si>
    <t>Przygotowanie i montaż zbrojenia elementów budynków i budowli - pręty żebrowane o śr. 8 mm</t>
  </si>
  <si>
    <t>61 d.3</t>
  </si>
  <si>
    <t>Przygotowanie i montaż zbrojenia elementów budynków i budowli - pręty żebrowane o śr. 10 mm</t>
  </si>
  <si>
    <t>62 d.3</t>
  </si>
  <si>
    <t>Przygotowanie i montaż zbrojenia elementów budynków i budowli - pręty żebrowane o śr. 12 mm</t>
  </si>
  <si>
    <t>63 d.3</t>
  </si>
  <si>
    <t>Przygotowanie i montaż zbrojenia elementów budynków i budowli - pręty żebrowane o śr. 16 mm</t>
  </si>
  <si>
    <t>64 d.3</t>
  </si>
  <si>
    <t>Przygotowanie i montaż zbrojenia elementów budynków i budowli - pręty żebrowane o śr. 20 mm</t>
  </si>
  <si>
    <t>65 d.3</t>
  </si>
  <si>
    <t>Przygotowanie i montaż zbrojenia elementów budynków i budowli - pręty żebrowane o śr. 25 mm</t>
  </si>
  <si>
    <t>66 d.3</t>
  </si>
  <si>
    <t>Przygotowanie i montaż zbrojenia elementów budynków i budowli - pręty żebrowane o śr. 28 mm</t>
  </si>
  <si>
    <t>67 d.3</t>
  </si>
  <si>
    <t>Przygotowanie i montaż zbrojenia elementów budynków i budowli - pręty żebrowane o śr. 32 mm</t>
  </si>
  <si>
    <t>68 d.3</t>
  </si>
  <si>
    <t>Dostawa i montaż belek stalowych przy kl.schodowych zgodnie z dok.tech.</t>
  </si>
  <si>
    <t>69 d.3</t>
  </si>
  <si>
    <t>Dostawa i montaż konstrukcji stalowej  blachownic zgodnie z dok.tech.</t>
  </si>
  <si>
    <t>70 d.3</t>
  </si>
  <si>
    <t>Dostawa i montaż konstrukcji stalowej podciągów zgodnie z dok.tech.</t>
  </si>
  <si>
    <t>71 d.3</t>
  </si>
  <si>
    <t>Dostawa i montaż konstrukcji stalowej kratownicy  zgodnie z dok.tech.</t>
  </si>
  <si>
    <t>72 d.3</t>
  </si>
  <si>
    <t>Dostawa i montaż konstrukcji stalowej zadaszenia wejścia  zgodnie z dok.tech.</t>
  </si>
  <si>
    <t>73 d.3</t>
  </si>
  <si>
    <t>Dostawa i montaż konstrukcji stalowej - słupy   zgodnie z dok.tech.</t>
  </si>
  <si>
    <t>74 d.3</t>
  </si>
  <si>
    <t>Dostawa i montaż konstrukcji stalowej - PSZ1,PSZ2,PSZ3słupy   zgodnie z dok.tech.</t>
  </si>
  <si>
    <t>75 d.3</t>
  </si>
  <si>
    <t>Dostawa i montaż konstrukcji stalowej żaluzji na dachu zgodnie z dok.tech.</t>
  </si>
  <si>
    <t>76 d.3</t>
  </si>
  <si>
    <t>Dostawa i montaż konstrukcji stalowej trybun  zgodnie z dok.tech.</t>
  </si>
  <si>
    <t>77 d.3</t>
  </si>
  <si>
    <t>Dostawa i montaż konstrukcji stalowej podmostu  technicznego  zgodnie z dok.tech.</t>
  </si>
  <si>
    <t>78 d.3</t>
  </si>
  <si>
    <t>Dostawa i montaż konstrukcji okładzin       zgodnie z dok.tech.</t>
  </si>
  <si>
    <t>79 d.3</t>
  </si>
  <si>
    <t>Dostawa i montaż konstrukcji stalowej balustrady demontowalnej zgodnie z dok.tech.</t>
  </si>
  <si>
    <t>80 d.3</t>
  </si>
  <si>
    <t>Dostawa i montaż konstrukcji stalowej schodów w maszynowni sztankietów      zgodnie z dok.tech.</t>
  </si>
  <si>
    <t>81 d.3</t>
  </si>
  <si>
    <t>82 d.3</t>
  </si>
  <si>
    <t>Dostawa i montaż konstrukcji stalowej kładki wewnątrz budynku wspornikowych  zgodnie z dok.tech.</t>
  </si>
  <si>
    <t>83 d.3</t>
  </si>
  <si>
    <t>Dostawa i montaż konstrukcji stalowej schodów wspornikowych  zgodnie z dok.tech.</t>
  </si>
  <si>
    <t>84 d.3</t>
  </si>
  <si>
    <t>Dostawa i montaż konstrukcji stalowej odciągów  zgodnie z dok.tech.</t>
  </si>
  <si>
    <t>85 d.3</t>
  </si>
  <si>
    <t>Zabezpieczenie konstrukcji stalowych farbą p.poż.R 120 zgodnie z dok.tech.</t>
  </si>
  <si>
    <t>kpl.</t>
  </si>
  <si>
    <t>86 d.3</t>
  </si>
  <si>
    <t>Zabezpieczenie konstrukcji stalowych farbą p.poż.R 60 zgodnie z dok.tech.</t>
  </si>
  <si>
    <t>87 d.3</t>
  </si>
  <si>
    <t>Zabezpieczenie konstrukcji stalowych farbą p.poż.R 30 zgodnie z dok.tech.</t>
  </si>
  <si>
    <t>88 d.3</t>
  </si>
  <si>
    <t>Szpachlowanie i lakierowanie słupów stalowych</t>
  </si>
  <si>
    <t>89 d.3</t>
  </si>
  <si>
    <t>Dostosowanie poziomu kładki rowerowej do poziomu istniejącego mostu nad Brdą</t>
  </si>
  <si>
    <t>90 d.4</t>
  </si>
  <si>
    <t>91 d.4</t>
  </si>
  <si>
    <t>Dostawa i montaż cokołu aluminiowego</t>
  </si>
  <si>
    <t>92 d.4</t>
  </si>
  <si>
    <t>Podłoga z desek struganych (okrętówka)</t>
  </si>
  <si>
    <t>93 d.4</t>
  </si>
  <si>
    <t>94 d.4</t>
  </si>
  <si>
    <t>95 d.4</t>
  </si>
  <si>
    <t>96 d.4</t>
  </si>
  <si>
    <t>Posadzki z parkietu drewnianego</t>
  </si>
  <si>
    <t>97 d.4</t>
  </si>
  <si>
    <t>Płyta OSB dyblowana i klejona do posadzki 1,5 cm</t>
  </si>
  <si>
    <t>98 d.4</t>
  </si>
  <si>
    <t>Ocyklinowanie posadzek z deszczułek</t>
  </si>
  <si>
    <t>99 d.4</t>
  </si>
  <si>
    <t>Lakierowanie desek podłogowych i parkietów</t>
  </si>
  <si>
    <t>100 d.4</t>
  </si>
  <si>
    <t>Pastowanie posadzek i parkietów</t>
  </si>
  <si>
    <t>101 d.4</t>
  </si>
  <si>
    <t>Posadzki z wykładzin dywanowych 0,50 cm klejone do podkładu</t>
  </si>
  <si>
    <t>102 d.4</t>
  </si>
  <si>
    <t>103 d.4</t>
  </si>
  <si>
    <t>104 d.4</t>
  </si>
  <si>
    <t>Warstwy wyrównawcze i wygładzające - środek gruntujący</t>
  </si>
  <si>
    <t>105 d.4</t>
  </si>
  <si>
    <t>Masa wyrównawcza samopoziomująca gr. 5 mm</t>
  </si>
  <si>
    <t>106 d.4</t>
  </si>
  <si>
    <t xml:space="preserve">KNR 2-02 1102-02 1102-03 </t>
  </si>
  <si>
    <t>Płyta betonowa  grubości 80 mm zatarte na gładko</t>
  </si>
  <si>
    <t>107 d.4</t>
  </si>
  <si>
    <t>Płyta betonowa  grubości 70 mm zatarte na gładko</t>
  </si>
  <si>
    <t>108 d.4</t>
  </si>
  <si>
    <t>Płyta betonowa  grubości 50 mm zatarte na gładko</t>
  </si>
  <si>
    <t>109 d.4</t>
  </si>
  <si>
    <t>Płyta betonowa  grubości 45 mm zatarte na gładko</t>
  </si>
  <si>
    <t>110 d.4</t>
  </si>
  <si>
    <t>Płyta betonowa  grubości 60 mm zatarte na gładko</t>
  </si>
  <si>
    <t>111 d.4</t>
  </si>
  <si>
    <t>Płyta betonowa  grubości 150 mm zatarte na gładko</t>
  </si>
  <si>
    <t>112 d.4</t>
  </si>
  <si>
    <t>Przygotowanie i montaż zbrojenia elementów budynków i budowli - pręty żebrowane</t>
  </si>
  <si>
    <t>113 d.4</t>
  </si>
  <si>
    <t>KNR 2-02 0609-03</t>
  </si>
  <si>
    <t>Izolacje cieplne i przeciwdźwiękowe z płyt styropianowych twardych gr.8 cm poziome</t>
  </si>
  <si>
    <t>114 d.4</t>
  </si>
  <si>
    <t>Izolacje cieplne i przeciwdźwiękowe z płyt styropianowych twardych gr.15 cm poziome</t>
  </si>
  <si>
    <t>115 d.4</t>
  </si>
  <si>
    <t>Izolacje cieplne i przeciwdźwiękowe z płyt styropianowych twardych gr.5 cm poziome</t>
  </si>
  <si>
    <t>116 d.4</t>
  </si>
  <si>
    <t>Izolacje cieplne i przeciwdźwiękowe z płyt styropianowych twardych gr.3 cm poziome</t>
  </si>
  <si>
    <t>117 d.4</t>
  </si>
  <si>
    <t>Izolacje cieplne i przeciwdźwiękowe z płyt styropianowych twardych gr.20 cm poziome</t>
  </si>
  <si>
    <t>118 d.4</t>
  </si>
  <si>
    <t>Izolacje cieplne i przeciwdźwiękowe z płyt styropianowych akustycznych  gr.3 cm poziome</t>
  </si>
  <si>
    <t>119 d.4</t>
  </si>
  <si>
    <t>KNR 2-02 0616-01-analogia</t>
  </si>
  <si>
    <t>Izolacje z folii PE zgodnie z dok.tech.</t>
  </si>
  <si>
    <t>120 d.4</t>
  </si>
  <si>
    <t>Izolacje cieplne i przeciwdźwiękowe z płyt styropianowych twardych gr.10 cm poziome</t>
  </si>
  <si>
    <t>121 d.4</t>
  </si>
  <si>
    <t>KNR 2-02 0602-07 2-02 0602-08</t>
  </si>
  <si>
    <t>Ułożenie membrany przeciwwodnej zgodnie z dok.tech.</t>
  </si>
  <si>
    <t>122 d.4</t>
  </si>
  <si>
    <t xml:space="preserve">KNR 2-02 1101-01 z.sz. 5.4. 9913 </t>
  </si>
  <si>
    <t>Podkłady betonowe na podłożu gruntowym Zastosowano pompę do betonu na samochodzie.</t>
  </si>
  <si>
    <t>123 d.4</t>
  </si>
  <si>
    <t>KNR 2-31 0105-03 0105-04</t>
  </si>
  <si>
    <t>Podsypka piaskowa z zagęszczeniem mechanicznym - 30 cm grubości warstwy po zagęszczeniu</t>
  </si>
  <si>
    <t>124 d.4</t>
  </si>
  <si>
    <t>KNR 2-05 1008-01</t>
  </si>
  <si>
    <t>Ułożenie blachy trapezowej zgodnie z dok.tech.</t>
  </si>
  <si>
    <t>125 d.4</t>
  </si>
  <si>
    <t>KNR 2-05 0102-04-analogia</t>
  </si>
  <si>
    <t>126 d.4</t>
  </si>
  <si>
    <t>KNR 0-23 2613-01-analogia</t>
  </si>
  <si>
    <t>Przyklejenie płyt z wełny mineralnej gr.30 cm</t>
  </si>
  <si>
    <t>127 d.4</t>
  </si>
  <si>
    <t>KNR 0-23 2612-01-analogia</t>
  </si>
  <si>
    <t>Przyklejenie płyt styropianowych gr.5 cm</t>
  </si>
  <si>
    <t>128 d.4</t>
  </si>
  <si>
    <t>KNR 0-23 2612-06-analogia</t>
  </si>
  <si>
    <t>Przyklejenie warstwy siatki na ścianach</t>
  </si>
  <si>
    <t>129 d.4</t>
  </si>
  <si>
    <t>KNR 0-23 0931-01-analogia</t>
  </si>
  <si>
    <t>Nałożenie podkładowej masy tynkarskiej</t>
  </si>
  <si>
    <t>130 d.4</t>
  </si>
  <si>
    <t>KNR 0-23 0931-02-analogia</t>
  </si>
  <si>
    <t>Wyprawa elewacyjna cienkowarstwowa z tynku na siatce</t>
  </si>
  <si>
    <t>131 d.4</t>
  </si>
  <si>
    <t>Gruntowanie - przed  malowaniem</t>
  </si>
  <si>
    <t>132 d.4</t>
  </si>
  <si>
    <t>KNR 0-33 0128-01-analogia</t>
  </si>
  <si>
    <t>Malowanie tynku farbą</t>
  </si>
  <si>
    <t>133 d.4</t>
  </si>
  <si>
    <t>KNR 2-02 1101-02</t>
  </si>
  <si>
    <t>Wylewka  betonowa na stropie</t>
  </si>
  <si>
    <t>134 d.4</t>
  </si>
  <si>
    <t>KNR 2-02 1118-09</t>
  </si>
  <si>
    <t>Posadzki płytkowe z gresu zgodnie z dok.tech.</t>
  </si>
  <si>
    <t>135 d.4</t>
  </si>
  <si>
    <t>KNR 2-02 1120-06</t>
  </si>
  <si>
    <t>Cokoliki płytkowe z gresu zgodnie z dok.tech.</t>
  </si>
  <si>
    <t>136 d.4</t>
  </si>
  <si>
    <t>Ułożenie utwardzacza powierzchniowego do betonu</t>
  </si>
  <si>
    <t>137 d.4</t>
  </si>
  <si>
    <t>138 d.4</t>
  </si>
  <si>
    <t>Masa wyrównawcza samopoziomująca gr. 20 mm</t>
  </si>
  <si>
    <t>139 d.4</t>
  </si>
  <si>
    <t>KNR 2-02 0605-01</t>
  </si>
  <si>
    <t>Izolacje z papy podkładowej</t>
  </si>
  <si>
    <t>140 d.4</t>
  </si>
  <si>
    <t>KNR 0-15II 0527-02</t>
  </si>
  <si>
    <t>Pokrycie   papą termozgrzewalną</t>
  </si>
  <si>
    <t>141 d.4</t>
  </si>
  <si>
    <t>Dostawa i montaż ACO zewnętrznego (plac)zgodnie z dok.tech.</t>
  </si>
  <si>
    <t>142 d.4</t>
  </si>
  <si>
    <t>Dostawa i montaż ACO wewnętrznego (IV KRĄG)zgodnie z dok.tech.</t>
  </si>
  <si>
    <t>143 d.5</t>
  </si>
  <si>
    <t>Dostawa i montaż płyt prefabrykowanych betonowych gr.5 cm  na podkonstrukcji ze stali nierdzewnej</t>
  </si>
  <si>
    <t>144 d.5</t>
  </si>
  <si>
    <t>Dostawa i montaż płyt prefabrykowanych betonowych gr.3 cm  na podkonstrukcji ze stali nierdzewnej</t>
  </si>
  <si>
    <t>145 d.5</t>
  </si>
  <si>
    <t>Ocieplenie ścian budynków płytami z wełny mineralnej gr.16 cm z welonem wiatrownicy w kolorze czarnym przyklejenie płyt z wełny mineralnej do ścian</t>
  </si>
  <si>
    <t>146 d.5</t>
  </si>
  <si>
    <t>KNR 0-23 2612-06</t>
  </si>
  <si>
    <t>147 d.5</t>
  </si>
  <si>
    <t>KNR 0-23 0931-01</t>
  </si>
  <si>
    <t>148 d.5</t>
  </si>
  <si>
    <t>KNR 0-23 0931-02</t>
  </si>
  <si>
    <t>149 d.5</t>
  </si>
  <si>
    <t>150 d.5</t>
  </si>
  <si>
    <t>KNR 0-33 0128-01</t>
  </si>
  <si>
    <t>151 d.5</t>
  </si>
  <si>
    <t>Izolacje z folii kubełkowej</t>
  </si>
  <si>
    <t>152 d.5</t>
  </si>
  <si>
    <t>Ocieplenie ścian budynków płytami z poliestyrenu gr.20 cm - przyklejenie płyt styropianowych do ścian</t>
  </si>
  <si>
    <t>153 d.5</t>
  </si>
  <si>
    <t>154 d.6</t>
  </si>
  <si>
    <t>Tynki wewnętrzne zwykłe cem-wap. na ścianach i słupach</t>
  </si>
  <si>
    <t>155 d.6</t>
  </si>
  <si>
    <t>Warstwa wyrównująca z betonu</t>
  </si>
  <si>
    <t>156 d.6</t>
  </si>
  <si>
    <t>Umocowanie siatki   na ścianach,</t>
  </si>
  <si>
    <t>157 d.6</t>
  </si>
  <si>
    <t>Przyklejenie fizeliny  na ścianach</t>
  </si>
  <si>
    <t>158 d.6</t>
  </si>
  <si>
    <t>Gladź jednowarstwowe wewnętrzne gr. 3 mm z gipsu szpachlowego wykonywane ręcznie na ścianach na podłożu betonowym</t>
  </si>
  <si>
    <t>159 d.6</t>
  </si>
  <si>
    <t>Ściany z płyty zespolonej z pianki poliuretanowej z paroizlacją i płyty gk gr.10 cm</t>
  </si>
  <si>
    <t>160 d.6</t>
  </si>
  <si>
    <t>Gruntowanie - pod malowanie</t>
  </si>
  <si>
    <t>161 d.6</t>
  </si>
  <si>
    <t>Dwukrotne malowanie farbami   powierzchni wewnętrznych - tynków   bez gruntowania</t>
  </si>
  <si>
    <t>162 d.6</t>
  </si>
  <si>
    <t>163 d.6</t>
  </si>
  <si>
    <t>Boazeria akustyczna w płytach na podkonstrukcji typ 2 zgodnie z dok.tech.</t>
  </si>
  <si>
    <t>164 d.6</t>
  </si>
  <si>
    <t>Izolacje cieplne i przeciwdźwiękowe z wełny mineralnej gr. 5 cm pionowe z płyt układanych na sucho</t>
  </si>
  <si>
    <t>165 d.6</t>
  </si>
  <si>
    <t>Boazeria drewniana rozpraszająca akustyczna na podkonstrukcji typ 3</t>
  </si>
  <si>
    <t>166 d.6</t>
  </si>
  <si>
    <t>Panele akustyczne z tkaniny na podkonstrukcji   typ1</t>
  </si>
  <si>
    <t>167 d.6</t>
  </si>
  <si>
    <t>Panele akustyczne z tkaniny na podkonstrukcji   typ 4</t>
  </si>
  <si>
    <t>168 d.6</t>
  </si>
  <si>
    <t>Panele akustyczne z tkaniny na podkonstrukcji do sali kinowej</t>
  </si>
  <si>
    <t>169 d.6</t>
  </si>
  <si>
    <t>Przegroda akustyczna (BAFFLE WALL) z podkonstrukcją</t>
  </si>
  <si>
    <t>170 d.6</t>
  </si>
  <si>
    <t>Izolacje cieplne i przeciwdźwiękowe z wełny szklanej gr. 18 cm pionowe z płyt układanych na sucho</t>
  </si>
  <si>
    <t>171 d.6</t>
  </si>
  <si>
    <t>Izolacje cieplne i przeciwdźwiękowe z wełny szklanej gr. 10 cm pionowe z płyt układanych na sucho</t>
  </si>
  <si>
    <t>172 d.6</t>
  </si>
  <si>
    <t>Izolacje cieplne i przeciwdźwiękowe z wełny szklanej gr. 5 cm pionowe z płyt układanych na sucho</t>
  </si>
  <si>
    <t>173 d.6</t>
  </si>
  <si>
    <t>Ocieplenie ścian budynków płytami z wełny mineralnej gr.10 cm z welonem zbrojonym</t>
  </si>
  <si>
    <t>174 d.6</t>
  </si>
  <si>
    <t>175 d.6</t>
  </si>
  <si>
    <t>Ścianki działowe GR z płyt gipsowo - kartonowych na rusztach metalowych pojedynczych z pokryciem jednostronnym, dwuwarstwowe 100 - 101</t>
  </si>
  <si>
    <t>176 d.6</t>
  </si>
  <si>
    <t>Izolacje cieplne i przeciwdźwiękowe z wełny mineralnej gr.10 cm pionowe z płyt układanych na sucho</t>
  </si>
  <si>
    <t>177 d.6</t>
  </si>
  <si>
    <t>178 d.6</t>
  </si>
  <si>
    <t>179 d.6</t>
  </si>
  <si>
    <t>Izolacja ściany szczelinowej pianką PU gr.10 cm</t>
  </si>
  <si>
    <t>180 d.6</t>
  </si>
  <si>
    <t>Dostawa i montaż luster</t>
  </si>
  <si>
    <t>181 d.6</t>
  </si>
  <si>
    <t>Izolacja pionowa</t>
  </si>
  <si>
    <t>182 d.6</t>
  </si>
  <si>
    <t>Dostawa i montaż płyt hpl na klej</t>
  </si>
  <si>
    <t>183 d.6</t>
  </si>
  <si>
    <t>KNR 2-02 0829-07</t>
  </si>
  <si>
    <t>Licowanie ścian płytkami gresowymi na klej</t>
  </si>
  <si>
    <t>184 d.6</t>
  </si>
  <si>
    <t>Licowanie ścian spiekami ceramicznymi na klej</t>
  </si>
  <si>
    <t>185 d.6</t>
  </si>
  <si>
    <t>KNR 2-02 2003-07</t>
  </si>
  <si>
    <t>Ścianki działowe GKBI z płyt gipsowo-kartonowych na rusztach metalowych pojedynczych z pokryciem jednostronnym dwuwarstwowo 55-02</t>
  </si>
  <si>
    <t>186 d.6</t>
  </si>
  <si>
    <t>KNR 2-02 0616-04-analogia</t>
  </si>
  <si>
    <t>Wykonanie paroizolacji</t>
  </si>
  <si>
    <t>187 d.6</t>
  </si>
  <si>
    <t>KNR 2-02 0613-06</t>
  </si>
  <si>
    <t>Izolacje cieplne i przeciwdźwiękowe z wełny mineralnej gr.5 cm pionowe z płyt układanych na sucho</t>
  </si>
  <si>
    <t>188 d.7</t>
  </si>
  <si>
    <t>Ściany wewnętrzne  z bloków silikatowych gr.15 cm</t>
  </si>
  <si>
    <t>189 d.7</t>
  </si>
  <si>
    <t>Ściany wewnętrzne  z bloków silikatowych gr.18 cm</t>
  </si>
  <si>
    <t>190 d.7</t>
  </si>
  <si>
    <t>Przewiązki żelbetowe</t>
  </si>
  <si>
    <t>191 d.7</t>
  </si>
  <si>
    <t>192 d.7</t>
  </si>
  <si>
    <t>Dostawa i montaż ścianki szklanej przesuwnej</t>
  </si>
  <si>
    <t>193 d.8</t>
  </si>
  <si>
    <t>Izolacje z folii PE klejonej na zakład  zgodnie z dok.tech.</t>
  </si>
  <si>
    <t>194 d.8</t>
  </si>
  <si>
    <t>195 d.8</t>
  </si>
  <si>
    <t>Izolacje cieplne i przeciwdźwiękowe z płyt polistyrenu gr.20 cm poziome</t>
  </si>
  <si>
    <t>196 d.8</t>
  </si>
  <si>
    <t>Kliny styropianowe z papą</t>
  </si>
  <si>
    <t>197 d.8</t>
  </si>
  <si>
    <t>Izolacje z papy termozgrzewalnej</t>
  </si>
  <si>
    <t>198 d.8</t>
  </si>
  <si>
    <t>199 d.8</t>
  </si>
  <si>
    <t>KNR 2-31 0105-01 0105-02</t>
  </si>
  <si>
    <t>Ułożenie żwiru granitowego frakcji 16/32 - 5 cm grubości warstwy po zagęszczeniu</t>
  </si>
  <si>
    <t>200 d.8</t>
  </si>
  <si>
    <t>System asekuracyjny - (gniazda+ słupek (żurawik )</t>
  </si>
  <si>
    <t>202 d.9</t>
  </si>
  <si>
    <t>KNR 2-31 0105-07 0105-08</t>
  </si>
  <si>
    <t>Podsypka cementowo-piaskowa z zagęszczeniem mechanicznym - 4 cm grubości warstwy po zagęszczeniu</t>
  </si>
  <si>
    <t>203 d.9</t>
  </si>
  <si>
    <t>KNR 2-01 0129-06-analogia</t>
  </si>
  <si>
    <t>Układanie  placów z płyt granitowych gr.12 cm zgodnie z dok.tech.</t>
  </si>
  <si>
    <t>204 d.9</t>
  </si>
  <si>
    <t>Układanie  placów z płyt granitowych gr.8 cm zgodnie z dok.tech.</t>
  </si>
  <si>
    <t>205 d.9</t>
  </si>
  <si>
    <t>206 d.9</t>
  </si>
  <si>
    <t>207 d.9</t>
  </si>
  <si>
    <t>208 d.9</t>
  </si>
  <si>
    <t>Ułożenie włókniny dyfuzyjnej</t>
  </si>
  <si>
    <t>209 d.9</t>
  </si>
  <si>
    <t>Ułożenie folii kubełkowej</t>
  </si>
  <si>
    <t>210 d.9</t>
  </si>
  <si>
    <t>211 d.9</t>
  </si>
  <si>
    <t>KNR 2-31 0114-07 0114-08</t>
  </si>
  <si>
    <t>Podbudowa z kruszywa łamanego - warstwa górna o grubości po zagęszczeniu 10 cm</t>
  </si>
  <si>
    <t>212 d.9</t>
  </si>
  <si>
    <t>KNR 2-02 1101-06</t>
  </si>
  <si>
    <t>Podkłady z ubitych materiałów sypkich na stropie-keramzyt</t>
  </si>
  <si>
    <t>213 d.9</t>
  </si>
  <si>
    <t>Izolacje z papy podkładowa</t>
  </si>
  <si>
    <t>214 d.9</t>
  </si>
  <si>
    <t>215 d.9</t>
  </si>
  <si>
    <t>KNR 2-02 2111-01 9931-66</t>
  </si>
  <si>
    <t>Posadzki pełne grubości do 3,7 cm z elementów prostokątnych - płyty granitowe zgodnie z dok.tech.</t>
  </si>
  <si>
    <t>216 d.9</t>
  </si>
  <si>
    <t>Systemowe wsporniki punktowe do płyt tarasowych</t>
  </si>
  <si>
    <t>217 d.9</t>
  </si>
  <si>
    <t>KNR 2-02 2111-13 9931-74</t>
  </si>
  <si>
    <t>Cokoliki wysokości do 20 cm- z płyt granitowych</t>
  </si>
  <si>
    <t>218 d.9</t>
  </si>
  <si>
    <t>Ocieplenie zgodnie z dok.tech.</t>
  </si>
  <si>
    <t>219 d.9</t>
  </si>
  <si>
    <t>220 d.9</t>
  </si>
  <si>
    <t>NNRNKB 202 0533-02</t>
  </si>
  <si>
    <t>221 d.9</t>
  </si>
  <si>
    <t>KNR 0-23 2612-01</t>
  </si>
  <si>
    <t>Przyklejenie płyt styropianowych twardych gr.15 cm</t>
  </si>
  <si>
    <t>222 d.9</t>
  </si>
  <si>
    <t>KNR 0-23 2612-05</t>
  </si>
  <si>
    <t>Przymocowanie płyt styropianowych za pomocą dybli plastikowych do   betonu</t>
  </si>
  <si>
    <t>223 d.10</t>
  </si>
  <si>
    <t>Dostawa i montaż fasady po łuku z żyletką, szybami wielkogabarytowymi odżelazionymi, poziomą fugą silikonową, lakier proszkowy</t>
  </si>
  <si>
    <t>224 d.10</t>
  </si>
  <si>
    <t>Dostawa i montaż  fasady klatki schodowej szyby wielkogabarytowe, odżelazione; fuga silikonowa w poziomie, lakier jw</t>
  </si>
  <si>
    <t>225 d.10</t>
  </si>
  <si>
    <t>Dostawa i montaż  fasady  zwykła (parter)</t>
  </si>
  <si>
    <t>226 d.10</t>
  </si>
  <si>
    <t>Dostawa i montaż fasady  szkło punktowo mocowane   (w tym szkło wiercone, punkty, spidery kotwienia)</t>
  </si>
  <si>
    <t>227 d.11</t>
  </si>
  <si>
    <t>Okładziny schodów z płytek  gresowych układanych na klej metodą kombinowaną</t>
  </si>
  <si>
    <t>228 d.11</t>
  </si>
  <si>
    <t>Cokoliki   na schodach z płytek gresowych na klej metodą kombinowaną bez przecinania płytek</t>
  </si>
  <si>
    <t>229 d.11</t>
  </si>
  <si>
    <t>KNR 2-02 1118-09-analogia</t>
  </si>
  <si>
    <t>230 d.11</t>
  </si>
  <si>
    <t>KNR 2-02 1120-06-analogia</t>
  </si>
  <si>
    <t>231 d.11</t>
  </si>
  <si>
    <t>232 d.11</t>
  </si>
  <si>
    <t>KNR 2-02 2111-01 9931-62 9931-66-analogia</t>
  </si>
  <si>
    <t>Posadzki pełne grubości 8 cm</t>
  </si>
  <si>
    <t>233 d.11</t>
  </si>
  <si>
    <t>KNR 2-02 2111-13 9931-74-analogia</t>
  </si>
  <si>
    <t>234 d.11</t>
  </si>
  <si>
    <t>KNR 2-02 1207-01</t>
  </si>
  <si>
    <t>235 d.11</t>
  </si>
  <si>
    <t>KNR 2-02 1209-01</t>
  </si>
  <si>
    <t>236 d.11</t>
  </si>
  <si>
    <t>237 d.11</t>
  </si>
  <si>
    <t>238 d.11</t>
  </si>
  <si>
    <t>239 d.11</t>
  </si>
  <si>
    <t>240 d.11</t>
  </si>
  <si>
    <t>241 d.11</t>
  </si>
  <si>
    <t>242 d.11</t>
  </si>
  <si>
    <t>243 d.11</t>
  </si>
  <si>
    <t>244 d.11</t>
  </si>
  <si>
    <t>245 d.11</t>
  </si>
  <si>
    <t>246 d.11</t>
  </si>
  <si>
    <t>Malowanie schodów farbą do betonu</t>
  </si>
  <si>
    <t>247 d.11</t>
  </si>
  <si>
    <t>Obłożenie podestu drewnem</t>
  </si>
  <si>
    <t>248 d.11</t>
  </si>
  <si>
    <t>Wykonanie izolacji płynną folią</t>
  </si>
  <si>
    <t>249 d.11</t>
  </si>
  <si>
    <t>250 d.11</t>
  </si>
  <si>
    <t>KNR 2-31 0105-05 0105-06</t>
  </si>
  <si>
    <t>Podsypka cementowo-piaskowa z zagęszczeniem ręcznym - 5 cm grubości warstwy po zagęszczeniu</t>
  </si>
  <si>
    <t>251 d.11</t>
  </si>
  <si>
    <t>Dostawa i montaż przeszklenia klatki schodowej E zgodnie z dok.tech.</t>
  </si>
  <si>
    <t>252 d.12</t>
  </si>
  <si>
    <t>Gładź jednowarstwowe wewnętrzne gr. 3 mm z gipsu szpachlowego wykonywane ręcznie na stropach na podłożu betonowym</t>
  </si>
  <si>
    <t>253 d.12</t>
  </si>
  <si>
    <t>254 d.12</t>
  </si>
  <si>
    <t>Dwukrotne malowanie farbami emulsyjnymi powierzchni wewnętrznych - tynków   bez gruntowania</t>
  </si>
  <si>
    <t>255 d.12</t>
  </si>
  <si>
    <t>Okładziny gipsowo-kartonowe, pojedyncze na stropach, na rusztach metalowych</t>
  </si>
  <si>
    <t>256 d.12</t>
  </si>
  <si>
    <t>257 d.12</t>
  </si>
  <si>
    <t>(z.V) Sufity podwieszone lamelowy o konstrukcji metalowej z wypełnieniem płytami akustycznymi  o dług. 120 i 180 cm zgodnie z dok.tech.</t>
  </si>
  <si>
    <t>258 d.12</t>
  </si>
  <si>
    <t>259 d.12</t>
  </si>
  <si>
    <t>Ekran odbijający dzwięk podwieszony pod galerią tech.sali prób zgodnie z dok.tech.</t>
  </si>
  <si>
    <t>260 d.12</t>
  </si>
  <si>
    <t>261 d.12</t>
  </si>
  <si>
    <t>262 d.12</t>
  </si>
  <si>
    <t>263 d.12</t>
  </si>
  <si>
    <t>264 d.12</t>
  </si>
  <si>
    <t>265 d.13</t>
  </si>
  <si>
    <t>266 d.13</t>
  </si>
  <si>
    <t>267 d.13</t>
  </si>
  <si>
    <t>268 d.13</t>
  </si>
  <si>
    <t>269 d.13</t>
  </si>
  <si>
    <t>270 d.13</t>
  </si>
  <si>
    <t>271 d.13</t>
  </si>
  <si>
    <t>272 d.13</t>
  </si>
  <si>
    <t>273 d.13</t>
  </si>
  <si>
    <t>274 d.13</t>
  </si>
  <si>
    <t>275 d.13</t>
  </si>
  <si>
    <t>276 d.13</t>
  </si>
  <si>
    <t>Szczotka do WC z uchwytem zgodnie z dok.tech.</t>
  </si>
  <si>
    <t>277 d.13</t>
  </si>
  <si>
    <t>278 d.13</t>
  </si>
  <si>
    <t>279 d.13</t>
  </si>
  <si>
    <t>280 d.13</t>
  </si>
  <si>
    <t>281 d.13</t>
  </si>
  <si>
    <t>282 d.13</t>
  </si>
  <si>
    <t>283 d.13</t>
  </si>
  <si>
    <t>284 d.13</t>
  </si>
  <si>
    <t>285 d.13</t>
  </si>
  <si>
    <t>286 d.13</t>
  </si>
  <si>
    <t>287 d.13</t>
  </si>
  <si>
    <t>288 d.13</t>
  </si>
  <si>
    <t>289 d.13</t>
  </si>
  <si>
    <t>290 d.13</t>
  </si>
  <si>
    <t>291 d.13</t>
  </si>
  <si>
    <t>292 d.13</t>
  </si>
  <si>
    <t>293 d.13</t>
  </si>
  <si>
    <t>294 d.13</t>
  </si>
  <si>
    <t>295 d.13</t>
  </si>
  <si>
    <t>296 d.13</t>
  </si>
  <si>
    <t>297 d.13</t>
  </si>
  <si>
    <t>298 d.13</t>
  </si>
  <si>
    <t>Dostawa i montaż przegrody między pisuarami</t>
  </si>
  <si>
    <t>299 d.13</t>
  </si>
  <si>
    <t>Dostawa i montaż blatów (spieki kwarcowe na konstrukcji stalowej)  zgodnie z dok.tech</t>
  </si>
  <si>
    <t>300 d.13</t>
  </si>
  <si>
    <t>Dostawa i montaż kabin sanitarnych zgodnie z dok.tech</t>
  </si>
  <si>
    <t>301 d.13</t>
  </si>
  <si>
    <t>302 d.13</t>
  </si>
  <si>
    <t>303 d.14</t>
  </si>
  <si>
    <t>304 d.14</t>
  </si>
  <si>
    <t>Drzwi wewnętrzne   pełne d1,d2,d3,d4,d5a,d5b,d5c,d6a,d6c,d11,u1</t>
  </si>
  <si>
    <t>305 d.14</t>
  </si>
  <si>
    <t>Drzwi wewnętrzne   pełne dB42 i dB50 d7,d8,d9a,d9b,d10,d10a,d10k,d12,d13</t>
  </si>
  <si>
    <t>306 d.14</t>
  </si>
  <si>
    <t>307 d.14</t>
  </si>
  <si>
    <t>Drzwi drewniane przeciwpożarowe EI 60 d20,d21</t>
  </si>
  <si>
    <t>308 d.14</t>
  </si>
  <si>
    <t>Drzwi drewniane przeciwpożarowe EI 60 dB 42 d19,d22,d23,d23*,d24,d25</t>
  </si>
  <si>
    <t>309 d.14</t>
  </si>
  <si>
    <t>Drzwi drewniane przeciwpożarowe EI 30 dB 42 d26,d27</t>
  </si>
  <si>
    <t>310 d.14</t>
  </si>
  <si>
    <t>Drzwi drewniane przeciwpożarowe EI 60 d28,d29</t>
  </si>
  <si>
    <t>311 d.14</t>
  </si>
  <si>
    <t>Drzwi wewnętrzne   pełne 42 dB d30,d31</t>
  </si>
  <si>
    <t>312 d.14</t>
  </si>
  <si>
    <t>Drzwi stalowe     - s2,s6</t>
  </si>
  <si>
    <t>313 d.14</t>
  </si>
  <si>
    <t>Drzwi stalowe przeciwpożarowe EI30 s3,s4a</t>
  </si>
  <si>
    <t>314 d.14</t>
  </si>
  <si>
    <t>Drzwi   przeciwpożarowe EI 60 s5</t>
  </si>
  <si>
    <t>315 d.14</t>
  </si>
  <si>
    <t>Drzwi stalowe dwuskrzydłowe EI 30  s10</t>
  </si>
  <si>
    <t>316 d.14</t>
  </si>
  <si>
    <t>Drzwi stalowe dwuskrzydłowe EI 60  s9,s11,s12</t>
  </si>
  <si>
    <t>317 d.14</t>
  </si>
  <si>
    <t>Drzwi stalowe     - D1,D2,D3</t>
  </si>
  <si>
    <t>318 d.14</t>
  </si>
  <si>
    <t>Drzwi drewniane przeciwpożarowe EI 60 D4</t>
  </si>
  <si>
    <t>319 d.14</t>
  </si>
  <si>
    <t>320 d.14</t>
  </si>
  <si>
    <t>Drzwi   przeciwpożarowe EI 60 D6</t>
  </si>
  <si>
    <t>321 d.14</t>
  </si>
  <si>
    <t>Drzwi  dwuskrzydłowe zewnętrzne z warstwą kamienia Da1</t>
  </si>
  <si>
    <t>322 d.14</t>
  </si>
  <si>
    <t>Drzwi dwuskrzydłowe zewnętrzne z warstwą kamienia Da2</t>
  </si>
  <si>
    <t>323 d.14</t>
  </si>
  <si>
    <t>Drzwi dwuskrzydłowe wewnętrzne przeszklone Da3</t>
  </si>
  <si>
    <t>324 d.14</t>
  </si>
  <si>
    <t>Drzwi dwuskrzydłowe wewnętrzne przeszklone Da4</t>
  </si>
  <si>
    <t>325 d.14</t>
  </si>
  <si>
    <t>Drzwi dwuskrzydłowe wewnętrzne przeszklone Da5</t>
  </si>
  <si>
    <t>326 d.14</t>
  </si>
  <si>
    <t>Drzwi dwuskrzydłowe wewnętrzne przeszklone Da6</t>
  </si>
  <si>
    <t>327 d.14</t>
  </si>
  <si>
    <t>Drzwi dwuskrzydłowe wewnętrzne przeszklone Da7</t>
  </si>
  <si>
    <t>328 d.14</t>
  </si>
  <si>
    <t>Drzwi  dwuskrzydłowe zewnętrzne przeszklone Da8 EI60</t>
  </si>
  <si>
    <t>329 d.14</t>
  </si>
  <si>
    <t>Drzwi  dwuskrzydłowe wewnętrzne przeszklone Da9  EI60</t>
  </si>
  <si>
    <t>330 d.14</t>
  </si>
  <si>
    <t>331 d.14</t>
  </si>
  <si>
    <t>332 d.14</t>
  </si>
  <si>
    <t>333 d.14</t>
  </si>
  <si>
    <t>Dostawa i montaż żaluzji  (IV KRĄG) zgodnie z dok.tech.</t>
  </si>
  <si>
    <t>334 d.14</t>
  </si>
  <si>
    <t>Dostawa i montaż okien w kabinach projekcyjnych  zgodnie z dok.tech.</t>
  </si>
  <si>
    <t>335 d.14</t>
  </si>
  <si>
    <t>336 d.14</t>
  </si>
  <si>
    <t>337 d.14</t>
  </si>
  <si>
    <t>Dostawa i montaż kurtyn dymowych ruchomych zgodnie z dok.tech.</t>
  </si>
  <si>
    <t>338 d.15</t>
  </si>
  <si>
    <t>Montaż ścianek  ścianki ekspozycyjne wymiar: szer. 125 cm wys. 250 cm</t>
  </si>
  <si>
    <t>339 d.15</t>
  </si>
  <si>
    <t>Montaż ścianek  ścianki ekspozycyjne wymiar: szer. 65 cm wys. 250 cm</t>
  </si>
  <si>
    <t>340 d.15</t>
  </si>
  <si>
    <t>Dostawa i montaż lady baru zgodnie z dok.tech.</t>
  </si>
  <si>
    <t>341 d.15</t>
  </si>
  <si>
    <t>Dostawa i montaż lady szatni zgodnie z dok.tech.</t>
  </si>
  <si>
    <t>342 d.15</t>
  </si>
  <si>
    <t>Dostawa i montaż lady kasy ze ścianką szklaną zgodnie z dok.tech.</t>
  </si>
  <si>
    <t>343 d.15</t>
  </si>
  <si>
    <t>Dostawa i montaż wieszaków w szatni zgodnie z dok.tech.</t>
  </si>
  <si>
    <t>344 d.15</t>
  </si>
  <si>
    <t>Dostawa i montaż lustra zgodnie z dok.tech.</t>
  </si>
  <si>
    <t>345 d.15</t>
  </si>
  <si>
    <t>Dostawa i montaż stolików barowych   zgodnie z dok.tech.</t>
  </si>
  <si>
    <t>346 d.15</t>
  </si>
  <si>
    <t>Dostawa i montaż stolików barowych z 4 krzesłami   zgodnie z dok.tech.</t>
  </si>
  <si>
    <t>352 d.16</t>
  </si>
  <si>
    <t>357 d.16</t>
  </si>
  <si>
    <t>Dostawa i montaż relingów stalowych do sali kinowej zgodnie z dok.tech.</t>
  </si>
  <si>
    <t>358 d.17</t>
  </si>
  <si>
    <t>359 d.17</t>
  </si>
  <si>
    <t>360 d.17</t>
  </si>
  <si>
    <t>361 d.17</t>
  </si>
  <si>
    <t>362 d.18</t>
  </si>
  <si>
    <t>365 d.18</t>
  </si>
  <si>
    <t>KNR 2-02 0925-01</t>
  </si>
  <si>
    <t>Osłony okien folią polietylenową</t>
  </si>
  <si>
    <t>367 d.18</t>
  </si>
  <si>
    <t>KNR 2-02 1605-02</t>
  </si>
  <si>
    <t>Jednopomostowe rusztowania wewnętrzne rurowe do robót wykonywanych na sufitach przy wysokości do 5 m</t>
  </si>
  <si>
    <t>368 d.18</t>
  </si>
  <si>
    <t>KNR 2-02 1605-03</t>
  </si>
  <si>
    <t>Jednopomostowe rusztowania wewnętrzne rurowe do robót wykonywanych na sufitach przy wysokości do 7 m</t>
  </si>
  <si>
    <t>369 d.19</t>
  </si>
  <si>
    <t>Zamknięcie przeciwpowodziowe wieloprzęsłowe od strony Brdy</t>
  </si>
  <si>
    <t>Opis robót</t>
  </si>
  <si>
    <t>J.m.</t>
  </si>
  <si>
    <t>Ilość</t>
  </si>
  <si>
    <t xml:space="preserve"> </t>
  </si>
  <si>
    <t>KNR 2-02 1217-03-analogia</t>
  </si>
  <si>
    <t>KNR 2-02 1110-03-analogia</t>
  </si>
  <si>
    <t>KNR 2-02 1111-01-analogia</t>
  </si>
  <si>
    <t>KNR 4-01 0820-03-analogia</t>
  </si>
  <si>
    <t>KNR 4-01 0816-02-analogia</t>
  </si>
  <si>
    <t>KNR 2-02 1111-08-analogia</t>
  </si>
  <si>
    <t>KNR 2-02 1111-07-analogia</t>
  </si>
  <si>
    <t>KNR 2-02 1113-01</t>
  </si>
  <si>
    <t>KNR 2-02 1113-06</t>
  </si>
  <si>
    <t>KNR-W 2-02 1130-01</t>
  </si>
  <si>
    <t>KNR-W 2-02 1126-02-analogia</t>
  </si>
  <si>
    <t>KNR 2-02 1505-02-analogia</t>
  </si>
  <si>
    <t>KNR 0-23 2613-01</t>
  </si>
  <si>
    <t>KNR 2-02 1505-02</t>
  </si>
  <si>
    <t>KNR 2-02 0616-04</t>
  </si>
  <si>
    <t>KNR 2-02 0603-07</t>
  </si>
  <si>
    <t>KNR 2-02 0803-03</t>
  </si>
  <si>
    <t>KNR 2-02 0809-02</t>
  </si>
  <si>
    <t>KNR 4-01 0703-01</t>
  </si>
  <si>
    <t>KNR 2-02 2009-01</t>
  </si>
  <si>
    <t>KNR 2-02 1505-01</t>
  </si>
  <si>
    <t>KNR 0-14 2010-12</t>
  </si>
  <si>
    <t>KNR 2-02 2006-03/07 analogia</t>
  </si>
  <si>
    <t>KNR 9-01 0104-01</t>
  </si>
  <si>
    <t>KNR 2-02 1121-05-analogia</t>
  </si>
  <si>
    <t>KNR 2-02 1122-05-analogia</t>
  </si>
  <si>
    <t>KNR 2-02 2009-03</t>
  </si>
  <si>
    <t>KNR 2-02 2011-03</t>
  </si>
  <si>
    <t>NNRNKB 202 2702-01</t>
  </si>
  <si>
    <t>NNRNKB 202 2702-02</t>
  </si>
  <si>
    <t>KNR 2-15 0221-02-analogia</t>
  </si>
  <si>
    <t>KNR 2-15 0115-01-analogia</t>
  </si>
  <si>
    <t>KNR 2-15 0224-03-analogia</t>
  </si>
  <si>
    <t>KNR 2-15 0225-02-analogia</t>
  </si>
  <si>
    <t>KNR 2-15 0223-02-analogia</t>
  </si>
  <si>
    <t>KNR 2-02 1205-07-analogia</t>
  </si>
  <si>
    <t>KNR-W 2-02 1023-03-analogia</t>
  </si>
  <si>
    <t>KNR 2-02 1204-05-analogia</t>
  </si>
  <si>
    <t>KNR 2-02 1203-02-analogia</t>
  </si>
  <si>
    <t>KNR 2-02 1204-04-analogia</t>
  </si>
  <si>
    <t>KNR 0-19 1024-08-analogia</t>
  </si>
  <si>
    <t>KNR 0-19 1024-06-analogia</t>
  </si>
  <si>
    <t>KNR 0-15 0526-02</t>
  </si>
  <si>
    <t>KNR 4-01 0322-06-analogia</t>
  </si>
  <si>
    <t>KNR 0-19 1024-10-analogia</t>
  </si>
  <si>
    <t>Rozebranie budynku z wywozem i utylizacją - stróżówka</t>
  </si>
  <si>
    <t>kpl</t>
  </si>
  <si>
    <t>Rozebranie szlabanów  z wywozem i utylizacją - stróżówka</t>
  </si>
  <si>
    <t>KNR 2-02 1804-07-analogia</t>
  </si>
  <si>
    <t>Rozebranie ogrodzenia z wywozem i utylizacją</t>
  </si>
  <si>
    <t>KNR 2-31 0813-01</t>
  </si>
  <si>
    <t>Rozebranie krawężników betonowych 15x30 cm</t>
  </si>
  <si>
    <t>KNR 2-31 0812-03</t>
  </si>
  <si>
    <t>Rozebranie ław pod krawężniki z betonu</t>
  </si>
  <si>
    <t>KNR 4-01 0351-04</t>
  </si>
  <si>
    <t>Rozebranie stropów ceramicznych</t>
  </si>
  <si>
    <t>Demontaż ścianek aluminiowych</t>
  </si>
  <si>
    <t>23 d.3</t>
  </si>
  <si>
    <t>24 d.3</t>
  </si>
  <si>
    <t>Ściany żelbetowe proste grubości 25 cm   - z zastosowaniem pompy do betonu</t>
  </si>
  <si>
    <t>Ściany żelbetowe proste grubości 20 cm  - z zastosowaniem pompy do betonu</t>
  </si>
  <si>
    <t>Żelbetowe płyty stropowe, grubości 55 cm płaskie lub na żebrach - z zastosowaniem pompy do betonu</t>
  </si>
  <si>
    <t>Żelbetowe płyty stropowe, grubości 50 cm płaskie lub na żebrach - z zastosowaniem pompy do betonu</t>
  </si>
  <si>
    <t>Żelbetowe płyty stropowe, grubości 28 cm płaskie lub na żebrach - z zastosowaniem pompy do betonu</t>
  </si>
  <si>
    <t>49 d.4</t>
  </si>
  <si>
    <t>Posadzki pełne grubości do 3 cm z elementów prostokątnych - płyty granitowe zgodnie z dok.tech.</t>
  </si>
  <si>
    <t>50 d.4</t>
  </si>
  <si>
    <t>51 d.4</t>
  </si>
  <si>
    <t>52 d.4</t>
  </si>
  <si>
    <t>53 d.4</t>
  </si>
  <si>
    <t>54 d.4</t>
  </si>
  <si>
    <t>55 d.4</t>
  </si>
  <si>
    <t>56 d.4</t>
  </si>
  <si>
    <t>57 d.4</t>
  </si>
  <si>
    <t>58 d.4</t>
  </si>
  <si>
    <t>59 d.4</t>
  </si>
  <si>
    <t>60 d.4</t>
  </si>
  <si>
    <t>61 d.4</t>
  </si>
  <si>
    <t>62 d.4</t>
  </si>
  <si>
    <t>KNR 2-02 0602-08</t>
  </si>
  <si>
    <t>Izolacje przeciwwilgociowe powłokowe bitumiczne poziome - wykonywane na zimno z lepiku asfaltowego - druga i następna warstwa</t>
  </si>
  <si>
    <t>63 d.4</t>
  </si>
  <si>
    <t>64 d.4</t>
  </si>
  <si>
    <t>65 d.4</t>
  </si>
  <si>
    <t>Dostawa i montaż ACO wewnętrznego (garaż) zgodnie z dok.tech.</t>
  </si>
  <si>
    <t>66 d.4</t>
  </si>
  <si>
    <t>Dostawa i montaż ACO zewnętrznego typ 1 (garaż) zgodnie z dok.tech.</t>
  </si>
  <si>
    <t>67 d.4</t>
  </si>
  <si>
    <t>Dostawa i montaż ACO zewnętrznego typ 2 (garaż) zgodnie z dok.tech.</t>
  </si>
  <si>
    <t>68 d.5</t>
  </si>
  <si>
    <t xml:space="preserve">KNR 2-02 1101-02 z.sz. 5.4. 9913 </t>
  </si>
  <si>
    <t>Podkłady betonowe na stropie Zastosowano pompę do betonu na samochodzie.</t>
  </si>
  <si>
    <t>69 d.5</t>
  </si>
  <si>
    <t>70 d.5</t>
  </si>
  <si>
    <t>Pokrycie   papą termozgrzewalną z właściwościami przeciw korzennymi</t>
  </si>
  <si>
    <t>71 d.5</t>
  </si>
  <si>
    <t>Ułożenie włókniny filtracyjnej</t>
  </si>
  <si>
    <t>72 d.5</t>
  </si>
  <si>
    <t>73 d.5</t>
  </si>
  <si>
    <t>74 d.5</t>
  </si>
  <si>
    <t>75 d.5</t>
  </si>
  <si>
    <t>76 d.5</t>
  </si>
  <si>
    <t>KNR 2-31 0104-05 0104-06-analogia</t>
  </si>
  <si>
    <t>Warstwy substratu glebowego - grubość warstwy po zagęszczeniu 25 cm</t>
  </si>
  <si>
    <t>77 d.5</t>
  </si>
  <si>
    <t>KNR 2-21 0401-05</t>
  </si>
  <si>
    <t>Wykonanie trawników dywanowych siewem  na gruncie kat.III z nawożeniem</t>
  </si>
  <si>
    <t>78 d.5</t>
  </si>
  <si>
    <t>KNR 2-21 0702-07</t>
  </si>
  <si>
    <t>Mechaniczna pielęgnacja trawników parkowych</t>
  </si>
  <si>
    <t>79 d.5</t>
  </si>
  <si>
    <t>KNR 2-31 0301-07</t>
  </si>
  <si>
    <t>Nawierzchnia z kostki kamiennej granitowej  o wysokości 10 cm na podsypce żwirowej nowej</t>
  </si>
  <si>
    <t>80 d.5</t>
  </si>
  <si>
    <t>81 d.5</t>
  </si>
  <si>
    <t>Układanie  placów z płyt żelbetowych pełnych gr.12 cm zgodnie z dok.tech.</t>
  </si>
  <si>
    <t>82 d.5</t>
  </si>
  <si>
    <t>Układanie  placów z płyt bazaltowych  gr.12 cm zgodnie z dok.tech.</t>
  </si>
  <si>
    <t>83 d.5</t>
  </si>
  <si>
    <t>85 d.5</t>
  </si>
  <si>
    <t>KNR 4-01 0322-06</t>
  </si>
  <si>
    <t>Dostawa i montaż krat wentylacyjnych w posadzce</t>
  </si>
  <si>
    <t>86 d.5</t>
  </si>
  <si>
    <t>87 d.6</t>
  </si>
  <si>
    <t>Ściany wewnętrzne z bloczków silikatowych z przewiązką żelbetową</t>
  </si>
  <si>
    <t>88 d.6</t>
  </si>
  <si>
    <t>89 d.6</t>
  </si>
  <si>
    <t>90 d.6</t>
  </si>
  <si>
    <t>Dostawa i montaż żaluzji na podkonstrukcji systemowej</t>
  </si>
  <si>
    <t>91 d.6</t>
  </si>
  <si>
    <t>92 d.6</t>
  </si>
  <si>
    <t>Ocieplenie ścian budynków płytami z poliestyrenu gr.10 cm - przyklejenie płyt styropianowych do ścian</t>
  </si>
  <si>
    <t>93 d.6</t>
  </si>
  <si>
    <t>Izolacje przeciwwilgociowe powłokowe bitumiczne pionowe - wykonywane na zimno z lepiku asfaltowego - pierwsza warstwa</t>
  </si>
  <si>
    <t>94 d.6</t>
  </si>
  <si>
    <t>95 d.6</t>
  </si>
  <si>
    <t>96 d.6</t>
  </si>
  <si>
    <t>97 d.6</t>
  </si>
  <si>
    <t>98 d.6</t>
  </si>
  <si>
    <t>99 d.6</t>
  </si>
  <si>
    <t>100 d.6</t>
  </si>
  <si>
    <t>101 d.6</t>
  </si>
  <si>
    <t>102 d.6</t>
  </si>
  <si>
    <t>KNR 2-31 0104-01 0104-02-analogia</t>
  </si>
  <si>
    <t>Wypełnienie piaskiem gr.25 cm</t>
  </si>
  <si>
    <t>103 d.6</t>
  </si>
  <si>
    <t>Ocieplenie ścian budynków płytami z poliestyrenu gr.15 cm - przyklejenie płyt  do ścian</t>
  </si>
  <si>
    <t>104 d.6</t>
  </si>
  <si>
    <t>105 d.7</t>
  </si>
  <si>
    <t>106 d.7</t>
  </si>
  <si>
    <t>107 d.7</t>
  </si>
  <si>
    <t>108 d.8</t>
  </si>
  <si>
    <t>KNR 2-02 1121-05</t>
  </si>
  <si>
    <t>109 d.8</t>
  </si>
  <si>
    <t>KNR 2-02 1122-05</t>
  </si>
  <si>
    <t>110 d.8</t>
  </si>
  <si>
    <t>111 d.8</t>
  </si>
  <si>
    <t>112 d.8</t>
  </si>
  <si>
    <t>113 d.8</t>
  </si>
  <si>
    <t>Cokoliki   na schodach z płytek granitowych na klej metodą kombinowaną bez przecinania płytek</t>
  </si>
  <si>
    <t>114 d.8</t>
  </si>
  <si>
    <t>Posadzki pełne grubości do 3 cm   - płyty granitowe zgodnie z dok.tech.</t>
  </si>
  <si>
    <t>115 d.8</t>
  </si>
  <si>
    <t>116 d.8</t>
  </si>
  <si>
    <t>117 d.8</t>
  </si>
  <si>
    <t>118 d.8</t>
  </si>
  <si>
    <t>KNR 2-02 1208-03</t>
  </si>
  <si>
    <t>119 d.8</t>
  </si>
  <si>
    <t>120 d.9</t>
  </si>
  <si>
    <t>KNR 2-02 1205-07</t>
  </si>
  <si>
    <t>121 d.9</t>
  </si>
  <si>
    <t>KNR 2-02 1204-05</t>
  </si>
  <si>
    <t>122 d.9</t>
  </si>
  <si>
    <t>Drzwi drewniane przeciwpożarowe EI 60 d18,</t>
  </si>
  <si>
    <t>123 d.9</t>
  </si>
  <si>
    <t>KNR 2-02 1203-02</t>
  </si>
  <si>
    <t>Drzwi stalowe     - s1</t>
  </si>
  <si>
    <t>124 d.9</t>
  </si>
  <si>
    <t>125 d.9</t>
  </si>
  <si>
    <t>Drzwi   przeciwpożarowe EI 30 s7</t>
  </si>
  <si>
    <t>126 d.9</t>
  </si>
  <si>
    <t>Drzwi   przeciwpożarowe EI 30 s8</t>
  </si>
  <si>
    <t>127 d.9</t>
  </si>
  <si>
    <t>Drzwi   przeciwpożarowe EIS 30 D5</t>
  </si>
  <si>
    <t>128 d.9</t>
  </si>
  <si>
    <t>Drzwi stalowe dwuskrzydłowe EI 60  D7</t>
  </si>
  <si>
    <t>129 d.9</t>
  </si>
  <si>
    <t>Dostawa i montaż kurtyn dymowych stałych zgodnie z dok.tech.</t>
  </si>
  <si>
    <t>130 d.10</t>
  </si>
  <si>
    <t>131 d.10</t>
  </si>
  <si>
    <t>132 d.10</t>
  </si>
  <si>
    <t>133 d.11</t>
  </si>
  <si>
    <t>137 d.12</t>
  </si>
  <si>
    <t>Dostawa i montaż ławek typ 1 zgodnie z dok.tech.</t>
  </si>
  <si>
    <t>138 d.12</t>
  </si>
  <si>
    <t>Dostawa i montaż ławek typ 2 zgodnie z dok.tech.</t>
  </si>
  <si>
    <t>139 d.12</t>
  </si>
  <si>
    <t>Dostawa i montaż zewnętrznych koszy na odpady zgodnie z dok.tech.</t>
  </si>
  <si>
    <t>140 d.13</t>
  </si>
  <si>
    <t>Zamknięcie przeciwpowodziowe wieloprzęsłowe wjazdu do garażu od ul. Karmelickiej</t>
  </si>
  <si>
    <t>141 d.14</t>
  </si>
  <si>
    <t>1 d.1.1</t>
  </si>
  <si>
    <t>KNR 2-01 0125-03-analogia</t>
  </si>
  <si>
    <t>Ręczne usunięcie warstwy ziemi urodzajnej (humusu) o grubości do 15 cm bez darni z przewozem taczkami</t>
  </si>
  <si>
    <t>2 d.1.1</t>
  </si>
  <si>
    <t>KNR 2-01 0126-01-analogia</t>
  </si>
  <si>
    <t>Usunięcie warstwy ziemi urodzajnej (humusu) o grubości do 15 cm za pomocą spycharek</t>
  </si>
  <si>
    <t>3 d.1.1</t>
  </si>
  <si>
    <t>KNR 2-21 0107-04-analogia</t>
  </si>
  <si>
    <t>4 d.1.1</t>
  </si>
  <si>
    <t>5 d.1.1</t>
  </si>
  <si>
    <t>KNR 13-12 0203-01</t>
  </si>
  <si>
    <t>Niwelacja terenu wykonywana spycharkami gąsienicowymi o mocy 74 kW (100 KM) z odwozem urobku samochodami samowyładowczymi na odległość do 1 km - kat. gruntu I-II</t>
  </si>
  <si>
    <t>6 d.1.2</t>
  </si>
  <si>
    <t>7 d.1.2</t>
  </si>
  <si>
    <t>KNNR 1 0210-04-analogia</t>
  </si>
  <si>
    <t>8 d.1.2</t>
  </si>
  <si>
    <t>KNNR 1 0608-01 z.o.2.10.1. 9901-02 -analogia</t>
  </si>
  <si>
    <t>Podsypka filtracyjna  z przygotowaniem żwiru</t>
  </si>
  <si>
    <t>9 d.1.2</t>
  </si>
  <si>
    <t>KNR 2-01 0236-01-analogia</t>
  </si>
  <si>
    <t>Zagęszczenie nasypów ubijakami mechanicznymi; grunty sypkie kat. I-III</t>
  </si>
  <si>
    <t>10 d.1.2</t>
  </si>
  <si>
    <t>KNNR 2 0604-02-analogia</t>
  </si>
  <si>
    <t>Izolacja z geowłókniny</t>
  </si>
  <si>
    <t>11 d.1.2</t>
  </si>
  <si>
    <t xml:space="preserve">MATERIAŁ </t>
  </si>
  <si>
    <t>Żwir wielofrakcyjny uziarn 8,0-31,5 mm</t>
  </si>
  <si>
    <t>r-g</t>
  </si>
  <si>
    <t>14 d.1.2</t>
  </si>
  <si>
    <t>KNR 2-01 0236-03-analogia</t>
  </si>
  <si>
    <t>Zagęszczenie nasypów zagęszczarkami; grunty sypkie kat. I-III</t>
  </si>
  <si>
    <t>15 d.1.2</t>
  </si>
  <si>
    <t>KNKRB 1 0434-01-analogia</t>
  </si>
  <si>
    <t>Igłofiltry wpłukiwane w grunt bez obsypki do głębokości 4 m</t>
  </si>
  <si>
    <t>16 d.1.2</t>
  </si>
  <si>
    <t>KNR Z501-01-01-02-00-analogia</t>
  </si>
  <si>
    <t>Kanalizacja kablowa z PCV 1-warstwa/2-rury/2-otwory w wykopie mechanicznym w gruncie kategorii 1/2</t>
  </si>
  <si>
    <t>17 d.1.2</t>
  </si>
  <si>
    <t>Piasek kwarcowy o granulacji 0,7-1,2mm</t>
  </si>
  <si>
    <t>18 d.1.2</t>
  </si>
  <si>
    <t>KNR 2-01 0501-01-analogia</t>
  </si>
  <si>
    <t>Ręczny zasyp wykopów ze skarpami z przerzutem do 3 m gruntu kat 1-3</t>
  </si>
  <si>
    <t>19 d.1.2</t>
  </si>
  <si>
    <t>KNKRB 1 0213-01-analogia</t>
  </si>
  <si>
    <t>Zasypanie z zagęszczanie wykopów spycharką 75 KM kat 1/2</t>
  </si>
  <si>
    <t>20 d.1.2</t>
  </si>
  <si>
    <t>3 d.3</t>
  </si>
  <si>
    <t>KNR 2-31 0101-07</t>
  </si>
  <si>
    <t>Ręczne wykonanie koryta na całej szerokości jezdni i chodników w gruncie   głębokości 20 cm</t>
  </si>
  <si>
    <t>4 d.3</t>
  </si>
  <si>
    <t>5 d.3</t>
  </si>
  <si>
    <t xml:space="preserve">KNR 2-01 0201-05 0214-04 </t>
  </si>
  <si>
    <t>Roboty ziemne wykonywane koparkami przedsiębiernymi o poj. łyżki 0.25 m3   z transportem urobku samochodami samowyładowczymi na odległość 10 km</t>
  </si>
  <si>
    <t>6 d.3</t>
  </si>
  <si>
    <t>7 d.3</t>
  </si>
  <si>
    <t>KNR 2-01 0215-02</t>
  </si>
  <si>
    <t>Wykopy oraz przekopy wykonywane koparkami przedsiębiernymi 0.15 m3 na odkład w gruncie kat. III</t>
  </si>
  <si>
    <t>8 d.3</t>
  </si>
  <si>
    <t xml:space="preserve">KNR 2-01 0236-03 z.sz. 2.5.2. 9907 </t>
  </si>
  <si>
    <t>9 d.3</t>
  </si>
  <si>
    <t>10 d.3</t>
  </si>
  <si>
    <t>11 d.4</t>
  </si>
  <si>
    <t>KNR 2-31 0801-07</t>
  </si>
  <si>
    <t>Mechaniczne rozebranie podbudowy nawierzchni mineralno - epoksydowej o grubości 3 cm</t>
  </si>
  <si>
    <t>12 d.4</t>
  </si>
  <si>
    <t>13 d.4</t>
  </si>
  <si>
    <t xml:space="preserve">KNR 2-31 0101-01 z.o.2.13. 9902-01 </t>
  </si>
  <si>
    <t>Mechaniczne rozebranie nawierzchni z kruszywa gr.30 cm</t>
  </si>
  <si>
    <t>14 d.4</t>
  </si>
  <si>
    <t>Rozebranie krawężników betonowych</t>
  </si>
  <si>
    <t>15 d.4</t>
  </si>
  <si>
    <t xml:space="preserve">KNR 2-31 0812-03 z.o.2.13. 9902-01 </t>
  </si>
  <si>
    <t>Rozebranie ław pod krawężniki</t>
  </si>
  <si>
    <t>16 d.4</t>
  </si>
  <si>
    <t xml:space="preserve">KNR 2-31 0814-02 z.o.2.13. 9902-01 </t>
  </si>
  <si>
    <t>17 d.4</t>
  </si>
  <si>
    <t>18 d.4</t>
  </si>
  <si>
    <t>19 d.5</t>
  </si>
  <si>
    <t xml:space="preserve">KNR 2-31 0118-01 z.o.2.13. 9902-01 </t>
  </si>
  <si>
    <t>Oczyszczenie warstw niebitumicznych</t>
  </si>
  <si>
    <t>20 d.5</t>
  </si>
  <si>
    <t>KNR 2-31 0104-03</t>
  </si>
  <si>
    <t>Warstwa mrozoochronna z mieszanki niezwiązanej o CBR &gt;35%, k10 &gt;5m/dobę - grubość warstwy po zagęszczeniu 10 cm</t>
  </si>
  <si>
    <t>21 d.5</t>
  </si>
  <si>
    <t xml:space="preserve">KNR 2-31 0114-05 z.o.2.13. 9902-01 </t>
  </si>
  <si>
    <t>Podbudowa zasadnicza z mieszanki niezwiązanej C90/3, 0/31.5 grubości po zagęszczeniu 15 cm</t>
  </si>
  <si>
    <t>22 d.5</t>
  </si>
  <si>
    <t>KNR 2-31 0114-05 z.o.2.13. 9902-01  0114-06</t>
  </si>
  <si>
    <t>Podbudowa zasadnicza z mieszanki niezwiązanej C90/3, 0/31.5 o grubości po zagęszczeniu 25 cm</t>
  </si>
  <si>
    <t>23 d.5</t>
  </si>
  <si>
    <t>24 d.5</t>
  </si>
  <si>
    <t>25 d.5</t>
  </si>
  <si>
    <t>26 d.5</t>
  </si>
  <si>
    <t>KNR 2-31 0109-01 0109-02</t>
  </si>
  <si>
    <t>Podbudowa z mieszanki związanej cementem C1.5/2.0 (Rm=1.5MPa) - grubość warstwy po zagęszczeniu 30 cm</t>
  </si>
  <si>
    <t>27 d.6</t>
  </si>
  <si>
    <t xml:space="preserve">KNR 2-31 0301-07 z.o.2.13. 9902-01 </t>
  </si>
  <si>
    <t>Nawierzchnia z kostki kamiennej - grub. 9/11cm - opaski</t>
  </si>
  <si>
    <t>28 d.6</t>
  </si>
  <si>
    <t>Nawierzchnia z kostki kamiennej - grub. 9/11cm - zjazd</t>
  </si>
  <si>
    <t>29 d.6</t>
  </si>
  <si>
    <t>Nawierzchnia z kostki kamiennej - grub. 9/11cm - istniejąca kostka ul.Karmelicka</t>
  </si>
  <si>
    <t>30 d.6</t>
  </si>
  <si>
    <t>KNR 2-31 0108-01</t>
  </si>
  <si>
    <t>Nawierzchnia z mieszanki mineralno – epoksydowej, wodoprzepuszczalna - o grubości 3cm - ciąg pieszo - rowerowy</t>
  </si>
  <si>
    <t>31 d.6</t>
  </si>
  <si>
    <t xml:space="preserve">KNR 2-31 0502-08 z.o.2.13. 9902-01 </t>
  </si>
  <si>
    <t>Nawierzchnie z kostki granitowej o wymiarach 50x50cm - o grubości 8cm - ciąg pieszy</t>
  </si>
  <si>
    <t>32 d.7</t>
  </si>
  <si>
    <t>KNR 2-21 0218-01</t>
  </si>
  <si>
    <t>Rozścielenie ziemi urodzajnej ręczne z przerzutem na terenie płaskim</t>
  </si>
  <si>
    <t>33 d.7</t>
  </si>
  <si>
    <t>34 d.7</t>
  </si>
  <si>
    <t>KNR 2-21 0702-01</t>
  </si>
  <si>
    <t>Ręczna pielęgnacja trawników dywanowych na terenie płaskim</t>
  </si>
  <si>
    <t>35 d.7</t>
  </si>
  <si>
    <t>Nawierzchnie z geokraty gr.15 cm wypełnionej humusem  zgodnie z dok.tech</t>
  </si>
  <si>
    <t>36 d.8</t>
  </si>
  <si>
    <t>KNR 2-31 0402-04</t>
  </si>
  <si>
    <t>Ława pod krawężniki betonowa   z oporem</t>
  </si>
  <si>
    <t>37 d.8</t>
  </si>
  <si>
    <t xml:space="preserve">KNR 2-31 0404-03 z.o.2.13. 9902-01 </t>
  </si>
  <si>
    <t>Krawężnik kamienny 15x30</t>
  </si>
  <si>
    <t>38 d.8</t>
  </si>
  <si>
    <t>Ława pod obrzeża betonowa   z oporem</t>
  </si>
  <si>
    <t>39 d.8</t>
  </si>
  <si>
    <t>KNR 2-31 0407-03</t>
  </si>
  <si>
    <t>Obrzeża betonowe o wymiarach 30x8 cm</t>
  </si>
  <si>
    <t>KNR 2-31 0706-01-analogia</t>
  </si>
  <si>
    <t>Ręczne malowanie linii segregacyjnych i krawędziowych ciągłych w garażu</t>
  </si>
  <si>
    <t>KNR 2-31 0706-07-analogia</t>
  </si>
  <si>
    <t>Ręczne malowanie strzałek  w garażu</t>
  </si>
  <si>
    <t>Ręczne malowanie symboli farbą niebieską  w garażu</t>
  </si>
  <si>
    <t>4 d.1</t>
  </si>
  <si>
    <t>KNR 2-31 0703-02-analogia</t>
  </si>
  <si>
    <t>Przymocowanie tablic znaków drogowych typ B</t>
  </si>
  <si>
    <t>5 d.1</t>
  </si>
  <si>
    <t>KNR 2-31 0703-02 - analogia</t>
  </si>
  <si>
    <t>Przymocowanie - lustra U-18b</t>
  </si>
  <si>
    <t>6 d.1</t>
  </si>
  <si>
    <t>Przymocowanie -  tabliczka / Wyjazd</t>
  </si>
  <si>
    <t>7 d.1</t>
  </si>
  <si>
    <t>Przymocowanie -  tabliczka / Uwaga piesi (dwustronna)</t>
  </si>
  <si>
    <t>8 d.1</t>
  </si>
  <si>
    <t>KNR 2-31 0703-02 -analogia</t>
  </si>
  <si>
    <t>Przymocowanie - tabliczka / Uwaga samochód</t>
  </si>
  <si>
    <t>9 d.1</t>
  </si>
  <si>
    <t>Dostawa i montaż - progi podrzutowe (szer. 42cm, dł. 240cm, wys. 5cm) z zakończeniami</t>
  </si>
  <si>
    <t>10 d.1</t>
  </si>
  <si>
    <t>Ręczne malowanie symboli  słupów czarno - żółto, wys. 200cm</t>
  </si>
  <si>
    <t>1.2</t>
  </si>
  <si>
    <t>1.3</t>
  </si>
  <si>
    <t>2.1</t>
  </si>
  <si>
    <t>3.1</t>
  </si>
  <si>
    <t>3.2</t>
  </si>
  <si>
    <t>4.1</t>
  </si>
  <si>
    <t>4.2</t>
  </si>
  <si>
    <t>4.3</t>
  </si>
  <si>
    <t>5.1</t>
  </si>
  <si>
    <t>KNR 5-04 1304-06</t>
  </si>
  <si>
    <t>Montaż zespołu prądotwórczego 275 kVA na fundamencie stałym</t>
  </si>
  <si>
    <t>KNR 5-04 1304-05</t>
  </si>
  <si>
    <t>KNR 5-04 0101-01</t>
  </si>
  <si>
    <t>Montaż szfa SZR - 400 A</t>
  </si>
  <si>
    <t>Adaptacja istniejącej instalacjiwentylacji - montaż kanału agregatu - wyrzutnia</t>
  </si>
  <si>
    <t>KNR 5-15 0701-03</t>
  </si>
  <si>
    <t>Ustawienie transformatora żywicznego na napięć do 30 kV</t>
  </si>
  <si>
    <t>KNR 5-15 0701-04</t>
  </si>
  <si>
    <t>Podłączenie przewodów do transformatorów</t>
  </si>
  <si>
    <t>KNNR 5 0716-02</t>
  </si>
  <si>
    <t>Układanie kabli o masie do 1.0 kg/m w korytach - kabel NA2XS(F)2Y 1x70</t>
  </si>
  <si>
    <t>KNNR 5 0729-02</t>
  </si>
  <si>
    <t>Głowice z taśm izolacyjnych na kablach energetycznych z żyłami aluminiowymi o przekroju żył 120 mm2 na napięcie do 20 kV</t>
  </si>
  <si>
    <t>KNNR 5 0728-01</t>
  </si>
  <si>
    <t>Montaż adapterów kątowych</t>
  </si>
  <si>
    <t>KNNR 5 1302-01</t>
  </si>
  <si>
    <t>Badanie linii kablowej SN</t>
  </si>
  <si>
    <t>odc.</t>
  </si>
  <si>
    <t>KNNR 5 0714-04</t>
  </si>
  <si>
    <t>Układanie kabli o masie do 3.0 kg/m w budynkach, budowlach lub na estakadach bez mocowania - kabel NHXH 1x180</t>
  </si>
  <si>
    <t>Układanie kabli o masie do 3.0 kg/m w budynkach, budowlach lub na estakadach bez mocowania - kabel NHXH 1x240</t>
  </si>
  <si>
    <t>KNNR 5 0726-04</t>
  </si>
  <si>
    <t>Zarobienie na sucho końca kabla 1-żyłowego o przekroju żył 185 mm2 na napięcie do 1 kV o izolacji i powłoce z tworzyw sztucznych</t>
  </si>
  <si>
    <t>Zarobienie na sucho końca kabla 1-żyłowego o przekroju żył 240 mm2 na napięcie do 1 kV o izolacji i powłoce z tworzyw sztucznych</t>
  </si>
  <si>
    <t>KNNR 5 0602-02</t>
  </si>
  <si>
    <t>Przewody uziemiające i wyrównawcze w budynkach mocowane na wspornikach ściennych na podłożu innym niż drewno</t>
  </si>
  <si>
    <t>KNNR 5 0612-06</t>
  </si>
  <si>
    <t>Złącza kontrolne w instalacji wyrównawczych - połączenie płaskownik-płaskownik</t>
  </si>
  <si>
    <t>KNNR 5 0103-02</t>
  </si>
  <si>
    <t>Rury winidurowe o śr.do 28 mm układane n.t. na betonie</t>
  </si>
  <si>
    <t>KNNR 5 0201-02</t>
  </si>
  <si>
    <t>Przewody izolowane jednożyłowe o przekroju 2.5 mm2 wciągane do rur - DY 2,5</t>
  </si>
  <si>
    <t>19 d.4</t>
  </si>
  <si>
    <t>KNNR 5 1302-04</t>
  </si>
  <si>
    <t>Badanie linii kablowej nn - kabel 5-żyłowy</t>
  </si>
  <si>
    <t>KNNR 5 0716-01</t>
  </si>
  <si>
    <t>Układanie kabli o masie do 0.5 kg/m w korytach i kanałach elektroinstalacyjnych - N2XH-J 5x4</t>
  </si>
  <si>
    <t>Układanie kabli o masie do 0.5 kg/m w korytach i kanałach elektroinstalacyjnych - N2XH-J 5x6</t>
  </si>
  <si>
    <t>Układanie kabli o masie do 1.0 kg/m w korytach i kanałach elektroinstalacyjnych - N2XH-J 5x10</t>
  </si>
  <si>
    <t>KNNR 5 0716-03</t>
  </si>
  <si>
    <t>Układanie kabli o masie do 1.5 kg/m w korytach i kanałach elektroinstalacyjnych - N2XH-J 5x16</t>
  </si>
  <si>
    <t>KNNR 5 0714-03</t>
  </si>
  <si>
    <t>Układanie kabli o masie do 2.0 kg/m w budynkach, budowlach lub na estakadach bez mocowania - N2XH-J 5x25</t>
  </si>
  <si>
    <t>Układanie kabli o masie do 3.0 kg/m w budynkach, budowlach lub na estakadach bez mocowania - N2XH-J 5x35</t>
  </si>
  <si>
    <t>Układanie kabli o masie do 3.0 kg/m w budynkach, budowlach lub na estakadach bez mocowania - N2XH-J 5x50</t>
  </si>
  <si>
    <t>27 d.5</t>
  </si>
  <si>
    <t>KNNR 5 0714-06</t>
  </si>
  <si>
    <t>Układanie kabli o masie do 9.0 kg/m w budynkach, budowlach lub na estakadach bez mocowania - N2XH-J 5x120</t>
  </si>
  <si>
    <t>28 d.5</t>
  </si>
  <si>
    <t>KNNR 5 0714-07</t>
  </si>
  <si>
    <t>Układanie kabli o masie do 12.0 kg/m w budynkach, budowlach lub na estakadach bez mocowania - N2XH-J 5x185</t>
  </si>
  <si>
    <t>29 d.5</t>
  </si>
  <si>
    <t>KNNR 5 0726-09</t>
  </si>
  <si>
    <t>Zarobienie na sucho końca kabla 5-żyłowego o przekroju żył do 4 mm2 na napięcie do 1 kV o izolacji i powłoce z tworzyw sztucznych</t>
  </si>
  <si>
    <t>30 d.5</t>
  </si>
  <si>
    <t>Zarobienie na sucho końca kabla 5-żyłowego o przekroju żył do 6 mm2 na napięcie do 1 kV o izolacji i powłoce z tworzyw sztucznych</t>
  </si>
  <si>
    <t>31 d.5</t>
  </si>
  <si>
    <t>Zarobienie na sucho końca kabla 5-żyłowego o przekroju żył do 10 mm2 na napięcie do 1 kV o izolacji i powłoce z tworzyw sztucznych</t>
  </si>
  <si>
    <t>32 d.5</t>
  </si>
  <si>
    <t>Zarobienie na sucho końca kabla 5-żyłowego o przekroju żył do 16 mm2 na napięcie do 1 kV o izolacji i powłoce z tworzyw sztucznych</t>
  </si>
  <si>
    <t>33 d.5</t>
  </si>
  <si>
    <t>KNNR 5 0726-10</t>
  </si>
  <si>
    <t>Zarobienie na sucho końca kabla 5-żyłowego o przekroju żył do 25 mm2 na napięcie do 1 kV o izolacji i powłoce z tworzyw sztucznych</t>
  </si>
  <si>
    <t>34 d.5</t>
  </si>
  <si>
    <t>Zarobienie na sucho końca kabla 5-żyłowego o przekroju żył do 35 mm2 na napięcie do 1 kV o izolacji i powłoce z tworzyw sztucznych</t>
  </si>
  <si>
    <t>35 d.5</t>
  </si>
  <si>
    <t>Zarobienie na sucho końca kabla 5-żyłowego o przekroju żył do 50 mm2 na napięcie do 1 kV o izolacji i powłoce z tworzyw sztucznych</t>
  </si>
  <si>
    <t>36 d.5</t>
  </si>
  <si>
    <t>KNNR 5 0726-11</t>
  </si>
  <si>
    <t>Zarobienie na sucho końca kabla 5-żyłowego o przekroju żył do 120 mm2 na napięcie do 1 kV o izolacji i powłoce z tworzyw sztucznych</t>
  </si>
  <si>
    <t>37 d.5</t>
  </si>
  <si>
    <t>KNNR 5 0726-12</t>
  </si>
  <si>
    <t>Zarobienie na sucho końca kabla 5-żyłowego o przekroju żył do185 mm2 na napięcie do 1 kV o izolacji i powłoce z tworzyw sztucznych</t>
  </si>
  <si>
    <t>38 d.5</t>
  </si>
  <si>
    <t>39 d.6</t>
  </si>
  <si>
    <t>KNR 5-14 0101-05</t>
  </si>
  <si>
    <t>Montaż przyścienny rozdzielnicy - RM6 DE-I</t>
  </si>
  <si>
    <t>40 d.6</t>
  </si>
  <si>
    <t>KNR 5-14 0101-06</t>
  </si>
  <si>
    <t>Montaż przyścienny rozdzielnicy RM6 DE-B</t>
  </si>
  <si>
    <t>41 d.6</t>
  </si>
  <si>
    <t>Montaż przyścienny rozdzielnicy RM6 NE-QI</t>
  </si>
  <si>
    <t>42 d.6</t>
  </si>
  <si>
    <t>Montaż przyścienny rozdzielnicy RM6 DE-Mt</t>
  </si>
  <si>
    <t>43 d.7</t>
  </si>
  <si>
    <t>KNR 5-14 0102-05</t>
  </si>
  <si>
    <t>Rozbudowa rozdzielnicy RGNN</t>
  </si>
  <si>
    <t>44 d.7</t>
  </si>
  <si>
    <t>KNR 5-14 0102-02</t>
  </si>
  <si>
    <t>Montaż przyścienny rozdzielnicy RGnn</t>
  </si>
  <si>
    <t>45 d.7</t>
  </si>
  <si>
    <t>Montaż przyścienny rozdzielnicy RGP</t>
  </si>
  <si>
    <t>46 d.7</t>
  </si>
  <si>
    <t>KNR 5-14 0102-04</t>
  </si>
  <si>
    <t>Montaż przyścienny rozdzielnicy RR</t>
  </si>
  <si>
    <t>47 d.7</t>
  </si>
  <si>
    <t>KNR 5-14 0101-03</t>
  </si>
  <si>
    <t>Montaż przyścienny rozdzielnicy RW1</t>
  </si>
  <si>
    <t>48 d.7</t>
  </si>
  <si>
    <t>Montaż przyścienny rozdzielnicy RW2</t>
  </si>
  <si>
    <t>49 d.7</t>
  </si>
  <si>
    <t>KNNR 5 0404-08</t>
  </si>
  <si>
    <t>Montaż rozdzielnicy RAK.01</t>
  </si>
  <si>
    <t>50 d.7</t>
  </si>
  <si>
    <t>KNNR 5 0404-07</t>
  </si>
  <si>
    <t>Montaż rozdzielnicy RAK.02</t>
  </si>
  <si>
    <t>51 d.7</t>
  </si>
  <si>
    <t>Montaż rozdzielnicy RAK.03</t>
  </si>
  <si>
    <t>52 d.7</t>
  </si>
  <si>
    <t>Montaż rozdzielnicy RAK.04</t>
  </si>
  <si>
    <t>53 d.7</t>
  </si>
  <si>
    <t>KNR 5-14 0101-04</t>
  </si>
  <si>
    <t>Montaż przyścienny rozdzielnicy RO.0</t>
  </si>
  <si>
    <t>54 d.7</t>
  </si>
  <si>
    <t>Montaż rozdzielnicy RO.01</t>
  </si>
  <si>
    <t>55 d.7</t>
  </si>
  <si>
    <t>Montaż rozdzielnicy RO-02.1</t>
  </si>
  <si>
    <t>56 d.7</t>
  </si>
  <si>
    <t>Montaż przyścienny rozdzielnicy RO-02.2</t>
  </si>
  <si>
    <t>57 d.7</t>
  </si>
  <si>
    <t>Montaż rozdzielnicy RO-03.1</t>
  </si>
  <si>
    <t>58 d.7</t>
  </si>
  <si>
    <t>Montaż rozdzielnicy RO-1</t>
  </si>
  <si>
    <t>59 d.7</t>
  </si>
  <si>
    <t>Montaż rozdzielnicy RO-2</t>
  </si>
  <si>
    <t>60 d.7</t>
  </si>
  <si>
    <t>Montaż rozdzielnicy RO-3</t>
  </si>
  <si>
    <t>61 d.7</t>
  </si>
  <si>
    <t>Montaż rozdzielnicy TBar</t>
  </si>
  <si>
    <t>62 d.8</t>
  </si>
  <si>
    <t>KNR 5-08 0803-01</t>
  </si>
  <si>
    <t>Mechaniczne wykonanie ślepych otworów w betonie głębokości do 8 cm i śr do 10 mm</t>
  </si>
  <si>
    <t>63 d.8</t>
  </si>
  <si>
    <t>KNR 5-08 0707-03</t>
  </si>
  <si>
    <t>Montaż na gotowym podłożu elementów liniowych systemu 'U' kształtowniki 22x37mm</t>
  </si>
  <si>
    <t>64 d.8</t>
  </si>
  <si>
    <t>Montaż na gotowym podłożu elementów liniowych systemu 'U' kształtowniki 44x37mm</t>
  </si>
  <si>
    <t>65 d.8</t>
  </si>
  <si>
    <t>KNR 5-08 0707-06</t>
  </si>
  <si>
    <t>Montaż na gotowym podłożu elementów liniowych systemu 'U' pręty M8</t>
  </si>
  <si>
    <t>66 d.8</t>
  </si>
  <si>
    <t>KNNR 5 1105-03</t>
  </si>
  <si>
    <t>Drabinki kablowe - proste, narożne, przykręcane, redukcyjne o szerokości 500 mm przykręcane do gotowych konstrukcji</t>
  </si>
  <si>
    <t>67 d.8</t>
  </si>
  <si>
    <t>KNNR 5 1105-01</t>
  </si>
  <si>
    <t>Drabinki kablowe - proste, narożne, przykręcane, redukcyjne o szerokości do 200 mm przykręcane do gotowych konstrukcji</t>
  </si>
  <si>
    <t>68 d.8</t>
  </si>
  <si>
    <t>Komplet drabinek kablowych wraz z osprzętem wg oferty</t>
  </si>
  <si>
    <t>69 d.9</t>
  </si>
  <si>
    <t>KNNR 5 1201-01</t>
  </si>
  <si>
    <t>Osadzenie w podłożu kołków plastikowych rozporowych</t>
  </si>
  <si>
    <t>70 d.9</t>
  </si>
  <si>
    <t>KNNR 5 1105-08</t>
  </si>
  <si>
    <t>Korytka podpodłogowe o szerokości 300 mm przykręcane do gotowych otworów</t>
  </si>
  <si>
    <t>71 d.9</t>
  </si>
  <si>
    <t>KNNR 5 1105-09</t>
  </si>
  <si>
    <t>Pokrywy o szerokości 300 mm przykręcane</t>
  </si>
  <si>
    <t>72 d.9</t>
  </si>
  <si>
    <t>KNNR 5 0305-08</t>
  </si>
  <si>
    <t>Montaż puszki instalacyjnej</t>
  </si>
  <si>
    <t>73 d.9</t>
  </si>
  <si>
    <t>KNNR 5 0404-05</t>
  </si>
  <si>
    <t>Montaż kasety kwadratowej podpodłogowej</t>
  </si>
  <si>
    <t>74 d.9</t>
  </si>
  <si>
    <t>Komplet kanałów podpodłogowych wraz z osprzętem wg oferty</t>
  </si>
  <si>
    <t>75 d.10</t>
  </si>
  <si>
    <t>KNNR 5 0602-04</t>
  </si>
  <si>
    <t>Uziom fundamentowy</t>
  </si>
  <si>
    <t>76 d.10</t>
  </si>
  <si>
    <t>Przewody wyrównawcze w budynkach ułożone luzem - bednarka stal. ocynk 30x4</t>
  </si>
  <si>
    <t>77 d.10</t>
  </si>
  <si>
    <t>Przewody wyrównawcze w budynkach ułożone luzem - przewód LgY 4</t>
  </si>
  <si>
    <t>78 d.10</t>
  </si>
  <si>
    <t>Przewody wyrównawcze w budynkach ułożone luzem - przewód LgY 6</t>
  </si>
  <si>
    <t>79 d.10</t>
  </si>
  <si>
    <t>Przewody wyrównawcze w budynkach ułożone luzem - przewód LgY 25</t>
  </si>
  <si>
    <t>80 d.10</t>
  </si>
  <si>
    <t>Złącza kontrolne w instalacji odgromowej lub przewodach wyrównawczych - połączenie pręt-płaskownik</t>
  </si>
  <si>
    <t>81 d.10</t>
  </si>
  <si>
    <t>KNNR 5 0406-01</t>
  </si>
  <si>
    <t>Montaż szyny ekwipotencjalizacyjnej</t>
  </si>
  <si>
    <t>82 d.10</t>
  </si>
  <si>
    <t>KNNR 5 1304-01</t>
  </si>
  <si>
    <t>Badania i pomiary instalacji uziemiającej (pierwszy pomiar)</t>
  </si>
  <si>
    <t>83 d.10</t>
  </si>
  <si>
    <t>KNNR 5 1304-02</t>
  </si>
  <si>
    <t>Badania i pomiary instalacji uziemiającej (każdy następny pomiar)</t>
  </si>
  <si>
    <t>84 d.11</t>
  </si>
  <si>
    <t>KNNR 5 0209-01</t>
  </si>
  <si>
    <t>Przewody kabelkowe o łącznym przekroju żył do 7.5 mm2 układane w gotowych korytkach i na drabinkach bez mocowania - N2XH-J 3x1,5</t>
  </si>
  <si>
    <t>85 d.11</t>
  </si>
  <si>
    <t>Przewody kabelkowe o łącznym przekroju żył do 7.5 mm2 układane w gotowych korytkach i na drabinkach bez mocowania - N2XH-J 3x2,5</t>
  </si>
  <si>
    <t>86 d.11</t>
  </si>
  <si>
    <t>KNNR 5 0209-02</t>
  </si>
  <si>
    <t>Przewody kabelkowe o łącznym przekroju żył do 12.5 mm2 układane w gotowych korytkach i na drabinkach bez mocowania - N2XH-J 3x4</t>
  </si>
  <si>
    <t>87 d.11</t>
  </si>
  <si>
    <t>Przewody kabelkowe o łącznym przekroju żył do 7.5 mm2 układane w gotowych korytkach i na drabinkach bez mocowania - N2XH-J 5x1,5</t>
  </si>
  <si>
    <t>88 d.11</t>
  </si>
  <si>
    <t>Przewody kabelkowe o łącznym przekroju żył do 12.5 mm2 układane w gotowych korytkach i na drabinkach bez mocowania - N2XH-J 5x2,5</t>
  </si>
  <si>
    <t>89 d.11</t>
  </si>
  <si>
    <t>KNNR 5 0209-03</t>
  </si>
  <si>
    <t>Przewody kabelkowe o łącznym przekroju żył do 30 mm2 układane w gotowych korytkach i na drabinkach bez mocowania - N2XH-J 5x4</t>
  </si>
  <si>
    <t>90 d.11</t>
  </si>
  <si>
    <t>Przewody kabelkowe o łącznym przekroju żył do 30 mm2 układane w gotowych korytkach i na drabinkach bez mocowania - N2XH-J 5x6</t>
  </si>
  <si>
    <t>91 d.11</t>
  </si>
  <si>
    <t>92 d.11</t>
  </si>
  <si>
    <t>Układanie kabli o masie do 1.5 kg/m w korytach i kanałach elektroinstalacyjnych - N2XH-J 5x25</t>
  </si>
  <si>
    <t>93 d.11</t>
  </si>
  <si>
    <t>Przewody kabelkowe o łącznym przekroju żył do 7.5 mm2 układane w gotowych korytkach i na drabinkach bez mocowania - NHXH 3x2,5</t>
  </si>
  <si>
    <t>94 d.11</t>
  </si>
  <si>
    <t>Przewody kabelkowe o łącznym przekroju żył do 7.5 mm2 układane w gotowych korytkach i na drabinkach bez mocowania - NHXH 3x4</t>
  </si>
  <si>
    <t>95 d.11</t>
  </si>
  <si>
    <t>Przewody kabelkowe o łącznym przekroju żył do 30 mm2 układane w gotowych korytkach i na drabinkach bez mocowania - NHXH 5x6</t>
  </si>
  <si>
    <t>96 d.11</t>
  </si>
  <si>
    <t>Układanie kabli o masie do 1.0 kg/m w korytach i kanałach elektroinstalacyjnych - NHXH 5x10</t>
  </si>
  <si>
    <t>97 d.11</t>
  </si>
  <si>
    <t>Układanie kabli o masie do 1.5 kg/m w korytach i kanałach elektroinstalacyjnych - NHXH 5x25</t>
  </si>
  <si>
    <t>98 d.11</t>
  </si>
  <si>
    <t>Układanie kabli o masie do 9.0 kg/m w budynkach, budowlach lub na estakadach bez mocowania - NHXH 5x120</t>
  </si>
  <si>
    <t>99 d.11</t>
  </si>
  <si>
    <t>KNNR 5 0726-05</t>
  </si>
  <si>
    <t>Zarobienie na sucho końca kabla 3-żyłowego o przekroju żył do 4 mm2 na napięcie do 1 kV o izolacji i powłoce z tworzyw sztucznych</t>
  </si>
  <si>
    <t>100 d.11</t>
  </si>
  <si>
    <t>101 d.11</t>
  </si>
  <si>
    <t>102 d.11</t>
  </si>
  <si>
    <t>103 d.11</t>
  </si>
  <si>
    <t>104 d.11</t>
  </si>
  <si>
    <t>105 d.11</t>
  </si>
  <si>
    <t>KNNR 5 1302-02</t>
  </si>
  <si>
    <t>Badanie linii kablowej nn - kabel 3-żyłowy</t>
  </si>
  <si>
    <t>106 d.11</t>
  </si>
  <si>
    <t>107 d.12.1</t>
  </si>
  <si>
    <t>108 d.12.1</t>
  </si>
  <si>
    <t>KNNR 5 0206-01</t>
  </si>
  <si>
    <t>Przewody kabelkowe o łącznym przekroju żył do 7.5 mm2 układane n.t. na betonie - N2XH-J 3x2,5</t>
  </si>
  <si>
    <t>109 d.12.1</t>
  </si>
  <si>
    <t>KNNR 5 0301-03</t>
  </si>
  <si>
    <t>Przygotowanie podłoża pod osprzęt instalacyjny mocowany przez przykręcenie do kołków plastykowych osadzonych w podłożu betonowym</t>
  </si>
  <si>
    <t>110 d.12.1</t>
  </si>
  <si>
    <t>KNNR 5 0302-01</t>
  </si>
  <si>
    <t>Puszki instalacyjne podtynkowe pojedyncze o śr.do 60 mm</t>
  </si>
  <si>
    <t>111 d.12.1</t>
  </si>
  <si>
    <t>KNNR 5 0306-02</t>
  </si>
  <si>
    <t>Łączniki  jednobiegunowe podtynkowe w puszce instalacyjnej</t>
  </si>
  <si>
    <t>112 d.12.1</t>
  </si>
  <si>
    <t>KNNR 5 0306-03</t>
  </si>
  <si>
    <t>Łączniki świecznikowe podtynkowe w puszce instalacyjnej</t>
  </si>
  <si>
    <t>113 d.12.1</t>
  </si>
  <si>
    <t>KNNR 5 0306-04</t>
  </si>
  <si>
    <t>Łączniki schodowe podtynkowe w puszce instalacyjnej</t>
  </si>
  <si>
    <t>114 d.12.1</t>
  </si>
  <si>
    <t>Łączniki krzyżowe podtynkowe w puszce instalacyjnej</t>
  </si>
  <si>
    <t>115 d.12.1</t>
  </si>
  <si>
    <t>Montaż czujników ruchu</t>
  </si>
  <si>
    <t>116 d.12.1</t>
  </si>
  <si>
    <t>KNNR 5 0511-06</t>
  </si>
  <si>
    <t>Montaż opraw oświetleniowych LED 48W "A1"</t>
  </si>
  <si>
    <t>117 d.12.1</t>
  </si>
  <si>
    <t>KNNR 5 0511-04</t>
  </si>
  <si>
    <t>Montaż opraw oświetleniowych LED 27W "A2"</t>
  </si>
  <si>
    <t>118 d.12.1</t>
  </si>
  <si>
    <t>KNNR 5 0502-03</t>
  </si>
  <si>
    <t>Montaż opraw oświetleniowych LED 31W "C1"</t>
  </si>
  <si>
    <t>119 d.12.1</t>
  </si>
  <si>
    <t>Montaż opraw oświetleniowych LED 40W "C2"</t>
  </si>
  <si>
    <t>120 d.12.1</t>
  </si>
  <si>
    <t>KNNR 5 0503-01</t>
  </si>
  <si>
    <t>Montaż oprawy oświetleniowej LED 10W "D1"</t>
  </si>
  <si>
    <t>121 d.12.1</t>
  </si>
  <si>
    <t>Montaż oprawy oświetleniowej LED 10W "D2"</t>
  </si>
  <si>
    <t>122 d.12.1</t>
  </si>
  <si>
    <t>KNNR 5 0511-03</t>
  </si>
  <si>
    <t>Montaż oprawy oświetleniowej LED 10W "E1"</t>
  </si>
  <si>
    <t>123 d.12.1</t>
  </si>
  <si>
    <t>KNNR 5 0510-04</t>
  </si>
  <si>
    <t>Montaż oprawy oświetleniowej LED 37W "F1"</t>
  </si>
  <si>
    <t>124 d.12.1</t>
  </si>
  <si>
    <t>KNNR 5 0510-08</t>
  </si>
  <si>
    <t>Montaż oprawy oświetleniowej LED 49W "F2"</t>
  </si>
  <si>
    <t>125 d.12.1</t>
  </si>
  <si>
    <t>KNNR 5 0510-02</t>
  </si>
  <si>
    <t>Montaż oprawy oświetleniowej LED 20W "F3"</t>
  </si>
  <si>
    <t>126 d.12.1</t>
  </si>
  <si>
    <t>Montaż oprawy oświetleniowej LED 13W "F4"</t>
  </si>
  <si>
    <t>127 d.12.1</t>
  </si>
  <si>
    <t>Montaż oprawy oświetleniowej LED 50W "G1"</t>
  </si>
  <si>
    <t>128 d.12.1</t>
  </si>
  <si>
    <t>Montaż oprawy oświetleniowej LED 36W "G2"</t>
  </si>
  <si>
    <t>129 d.12.1</t>
  </si>
  <si>
    <t>KNNR 5 0502-02</t>
  </si>
  <si>
    <t>Montaż oprawy oświetleniowej LED 18W "H1"</t>
  </si>
  <si>
    <t>130 d.12.1</t>
  </si>
  <si>
    <t>KNNR 5 0503-02</t>
  </si>
  <si>
    <t>Montaż oprawy oświetleniowej LED 24W "H2"</t>
  </si>
  <si>
    <t>131 d.12.1</t>
  </si>
  <si>
    <t>Montaż oprawy oświetleniowej LED 24W "H3"</t>
  </si>
  <si>
    <t>132 d.12.1</t>
  </si>
  <si>
    <t>Montaż oprawy oświetleniowej LED 18W "H4"</t>
  </si>
  <si>
    <t>133 d.12.1</t>
  </si>
  <si>
    <t>Montaż oprawy oświetleniowej LED 16W "H5"</t>
  </si>
  <si>
    <t>134 d.12.1</t>
  </si>
  <si>
    <t>Montaż oprawy oświetleniowej LED 16W "H6"</t>
  </si>
  <si>
    <t>135 d.12.1</t>
  </si>
  <si>
    <t>Montaż oprawy oświetleniowej LED 28W "H7"</t>
  </si>
  <si>
    <t>136 d.12.1</t>
  </si>
  <si>
    <t>Montaż oprawy oświetleniowej LED 18W "H8"</t>
  </si>
  <si>
    <t>137 d.12.1</t>
  </si>
  <si>
    <t>Montaż oprawy oświetleniowej LED 6W "J1"</t>
  </si>
  <si>
    <t>138 d.12.1</t>
  </si>
  <si>
    <t>Montaż oprawy oświetleniowej LED 16W "J2"</t>
  </si>
  <si>
    <t>139 d.12.1</t>
  </si>
  <si>
    <t>Montaż oprawy oświetleniowej LED 10W "J3"</t>
  </si>
  <si>
    <t>140 d.12.1</t>
  </si>
  <si>
    <t>Montaż oprawy oświetleniowej LED 24W "J4"</t>
  </si>
  <si>
    <t>141 d.12.1</t>
  </si>
  <si>
    <t>Montaż oprawy oświetleniowej LED 12W "K2"</t>
  </si>
  <si>
    <t>142 d.12.1</t>
  </si>
  <si>
    <t>Montaż oprawy oświetleniowej LED 12W "K3"</t>
  </si>
  <si>
    <t>143 d.12.1</t>
  </si>
  <si>
    <t>Montaż oprawy oświetleniowej LED 24W "K4"</t>
  </si>
  <si>
    <t>144 d.12.1</t>
  </si>
  <si>
    <t>Montaż oprawy oświetleniowej LED 12W "K5"</t>
  </si>
  <si>
    <t>145 d.12.1</t>
  </si>
  <si>
    <t>Montaż oprawy oświetleniowej LED 24W "K6"</t>
  </si>
  <si>
    <t>146 d.12.1</t>
  </si>
  <si>
    <t>Montaż oprawy oświetleniowej LED 4W "K7"</t>
  </si>
  <si>
    <t>147 d.12.1</t>
  </si>
  <si>
    <t>Montaż oprawy oświetleniowej LED 24W "K8"</t>
  </si>
  <si>
    <t>148 d.12.1</t>
  </si>
  <si>
    <t>Montaż oprawy oświetleniowej LED 12W "K9"</t>
  </si>
  <si>
    <t>149 d.12.1</t>
  </si>
  <si>
    <t>KNNR 5 1105-07</t>
  </si>
  <si>
    <t>Montaż szynoprzewodu dla opraw "K"</t>
  </si>
  <si>
    <t>150 d.12.1</t>
  </si>
  <si>
    <t>System szynoprzewodów, zasilacze, łączniki</t>
  </si>
  <si>
    <t>151 d.12.1</t>
  </si>
  <si>
    <t>Montaż oprawy oświetleniowej LED 24W "N1"</t>
  </si>
  <si>
    <t>152 d.12.1</t>
  </si>
  <si>
    <t>Montaż oprawy oświetleniowej LED 15W "FK01"</t>
  </si>
  <si>
    <t>153 d.12.1</t>
  </si>
  <si>
    <t>Montaż oprawy oświetleniowej LED 21W "FK02"</t>
  </si>
  <si>
    <t>154 d.12.1</t>
  </si>
  <si>
    <t>Montaż oprawy oświetleniowej LED 28W "FK03"</t>
  </si>
  <si>
    <t>155 d.12.1</t>
  </si>
  <si>
    <t>Montaż oprawy oświetleniowej LED 43W "FK04"</t>
  </si>
  <si>
    <t>156 d.12.1</t>
  </si>
  <si>
    <t>Montaż oprawy oświetleniowej LED 43W "FK05"</t>
  </si>
  <si>
    <t>157 d.12.1</t>
  </si>
  <si>
    <t>Montaż oprawy oświetleniowej LED 11W "FK06"</t>
  </si>
  <si>
    <t>158 d.12.1</t>
  </si>
  <si>
    <t>Montaż oprawy oświetleniowej LED 11W "FK07"</t>
  </si>
  <si>
    <t>159 d.12.1</t>
  </si>
  <si>
    <t>System sterowania dla opraw FK01 - FK07</t>
  </si>
  <si>
    <t>160 d.12.1</t>
  </si>
  <si>
    <t>KNNR 5 0511-01</t>
  </si>
  <si>
    <t>Montaż oprawy oświetleniowej LED 47W "FS11"</t>
  </si>
  <si>
    <t>161 d.12.1</t>
  </si>
  <si>
    <t>Montaż oprawy oświetleniowej LED 48W "FS12"</t>
  </si>
  <si>
    <t>162 d.12.1</t>
  </si>
  <si>
    <t>Montaż oprawy oświetleniowej LED 13W "FS13"</t>
  </si>
  <si>
    <t>163 d.12.1</t>
  </si>
  <si>
    <t>Montaż oprawy oświetleniowej LED 15W "FS14"</t>
  </si>
  <si>
    <t>164 d.12.1</t>
  </si>
  <si>
    <t>KNNR 5 0510-07</t>
  </si>
  <si>
    <t>Montaż oprawy oświetleniowej LED 30W "FS15"</t>
  </si>
  <si>
    <t>165 d.12.1</t>
  </si>
  <si>
    <t>Montaż szynoprzewodu dla opraw "FS"</t>
  </si>
  <si>
    <t>166 d.12.1</t>
  </si>
  <si>
    <t>System iTRACK - szynoprzewody, zasilacze, łączniki, mocowania do stropu</t>
  </si>
  <si>
    <t>167 d.12.1</t>
  </si>
  <si>
    <t>Sytem sterowania dla sali wielofunkcyjnej</t>
  </si>
  <si>
    <t>168 d.12.1</t>
  </si>
  <si>
    <t>KNR AL-01 0114-02</t>
  </si>
  <si>
    <t>Montaż obudowy natynkowej panelu</t>
  </si>
  <si>
    <t>169 d.12.1</t>
  </si>
  <si>
    <t>KNR AL-01 0111-02</t>
  </si>
  <si>
    <t>Montaż panelu DLP</t>
  </si>
  <si>
    <t>170 d.12.1</t>
  </si>
  <si>
    <t>Montaż w rozdzielnicach sterownika DMX</t>
  </si>
  <si>
    <t>171 d.12.1</t>
  </si>
  <si>
    <t>Montaż w rozdzielnicach merger DMX</t>
  </si>
  <si>
    <t>172 d.12.1</t>
  </si>
  <si>
    <t>Montaż w rozdzielnicach zasilacza 12V DC</t>
  </si>
  <si>
    <t>173 d.12.1</t>
  </si>
  <si>
    <t>Montaż w rozdzielnicach zasilacza magistrali</t>
  </si>
  <si>
    <t>174 d.12.1</t>
  </si>
  <si>
    <t>Montaż w rozdzielnicach modułu sterującego</t>
  </si>
  <si>
    <t>175 d.12.1</t>
  </si>
  <si>
    <t>Montaż w rozdzielnicach switch ethernet</t>
  </si>
  <si>
    <t>176 d.12.1</t>
  </si>
  <si>
    <t>KNR AL-01 0501-03</t>
  </si>
  <si>
    <t>Montaż panelu PPO</t>
  </si>
  <si>
    <t>177 d.12.1</t>
  </si>
  <si>
    <t>System iRidium</t>
  </si>
  <si>
    <t>178 d.12.1</t>
  </si>
  <si>
    <t>Programowanie i uruchomienie</t>
  </si>
  <si>
    <t>179 d.12.1</t>
  </si>
  <si>
    <t>KNNR 5 1301-01</t>
  </si>
  <si>
    <t>Sprawdzenie i pomiar 1-fazowego obwodu elektrycznego niskiego napięcia</t>
  </si>
  <si>
    <t>pomiar</t>
  </si>
  <si>
    <t>180 d.12.2.1</t>
  </si>
  <si>
    <t>Montaż linii LED</t>
  </si>
  <si>
    <t>181 d.12.2.1</t>
  </si>
  <si>
    <t>182 d.12.2.2</t>
  </si>
  <si>
    <t>183 d.12.2.2</t>
  </si>
  <si>
    <t>184 d.12.2.3</t>
  </si>
  <si>
    <t>185 d.12.2.3</t>
  </si>
  <si>
    <t>186 d.12.2.4</t>
  </si>
  <si>
    <t>187 d.12.2.4</t>
  </si>
  <si>
    <t>188 d.12.3</t>
  </si>
  <si>
    <t>189 d.12.3</t>
  </si>
  <si>
    <t>190 d.12.3</t>
  </si>
  <si>
    <t>191 d.12.3</t>
  </si>
  <si>
    <t>KNNR 5 0206-03</t>
  </si>
  <si>
    <t>Przewody kabelkowe o łącznym przekroju żył do 30 mm2 układane n.t. na betonie- N2XH-J 5x6</t>
  </si>
  <si>
    <t>192 d.12.3</t>
  </si>
  <si>
    <t>193 d.12.3</t>
  </si>
  <si>
    <t>194 d.12.3</t>
  </si>
  <si>
    <t>KNNR 5 0308-02</t>
  </si>
  <si>
    <t>Gniazda instalacyjne wtyczkowe ze stykiem ochronnym podtynkowe 2-biegunowe przelotowe pojedyncze o obciążalności do 10 A i przekroju przewodów do 2.5 mm2</t>
  </si>
  <si>
    <t>195 d.12.3</t>
  </si>
  <si>
    <t>KNNR 5 0308-03</t>
  </si>
  <si>
    <t>Gniazda instalacyjne wtyczkowe ze stykiem ochronnym podtynkowe 2-biegunowe przelotowe podwójne o obciążalności do 10 A i przekroju przewodów do 2.5 mm2</t>
  </si>
  <si>
    <t>196 d.12.3</t>
  </si>
  <si>
    <t>KNNR 5 0308-05</t>
  </si>
  <si>
    <t>Gniazda instalacyjne wtyczkowe ze stykiem ochronnym bryzgoszczelne 2-biegunowe przykręcane o obciążalności do 16 A i przekroju przewodów do 2.5 mm2</t>
  </si>
  <si>
    <t>197 d.12.3</t>
  </si>
  <si>
    <t>Gniazda instalacyjne wtyczkowe podwójne ze stykiem ochronnym bryzgoszczelne 2-biegunowe przykręcane o obciążalności do 16 A i przekroju przewodów do 2.5 mm2</t>
  </si>
  <si>
    <t>198 d.12.3</t>
  </si>
  <si>
    <t>KNNR 5 0308-08</t>
  </si>
  <si>
    <t>Gniazda instalacyjne wtyczkowe ze stykiem ochronnym wodoszczelne 3-biegunowe przykręcane o obciążalności do 32 A i przekroju przewodów do 10 mm2</t>
  </si>
  <si>
    <t>199 d.12.3</t>
  </si>
  <si>
    <t>200 d.12.3</t>
  </si>
  <si>
    <t>KNNR 5 1301-02</t>
  </si>
  <si>
    <t>Sprawdzenie i pomiar 3-fazowego obwodu elektrycznego niskiego napięcia</t>
  </si>
  <si>
    <t>201 d.13</t>
  </si>
  <si>
    <t>KNNR 5 0208-01</t>
  </si>
  <si>
    <t>Przewody kabelkowe o łącznym przekroju żył do 7.5 mm2 układane na betonie - przewód NHXN 3x1,5</t>
  </si>
  <si>
    <t>202 d.13</t>
  </si>
  <si>
    <t>Przewody kabelkowe o łącznym przekroju żył do 7.5 mm2 układane na betonie - przewód NHXN 3x2,5</t>
  </si>
  <si>
    <t>203 d.13</t>
  </si>
  <si>
    <t>Przewody kabelkowe o łącznym przekroju żył do 7.5 mm2 układane w gotowych korytkach i na drabinkach bez mocowania - NHXH 3x1,5</t>
  </si>
  <si>
    <t>204 d.13</t>
  </si>
  <si>
    <t>205 d.13</t>
  </si>
  <si>
    <t>Przewody kabelkowe o łącznym przekroju żył do 7.5 mm2 układane w gotowych korytkach i na drabinkach bez mocowania -YDY 2x1,5</t>
  </si>
  <si>
    <t>206 d.13</t>
  </si>
  <si>
    <t>KNNR 5 0512-02</t>
  </si>
  <si>
    <t>Montaż oprawy kierunkowej ewakuacyjnej nr 1</t>
  </si>
  <si>
    <t>207 d.13</t>
  </si>
  <si>
    <t>Montaż oprawy kierunkowej ewakuacyjnej nr 2</t>
  </si>
  <si>
    <t>208 d.13</t>
  </si>
  <si>
    <t>Montaż oprawy kierunkowej ewakuacyjnej nr 3</t>
  </si>
  <si>
    <t>209 d.13</t>
  </si>
  <si>
    <t>Montaż oprawy kierunkowej ewakuacyjnej nr 4</t>
  </si>
  <si>
    <t>210 d.13</t>
  </si>
  <si>
    <t>Montaż oprawy doświetlającej awaryjnej nr 1</t>
  </si>
  <si>
    <t>211 d.13</t>
  </si>
  <si>
    <t>Montaż oprawy doświetlającej awaryjnej nr 2</t>
  </si>
  <si>
    <t>212 d.13</t>
  </si>
  <si>
    <t>Montaż oprawy doświetlającej awaryjnej nr 3</t>
  </si>
  <si>
    <t>213 d.13</t>
  </si>
  <si>
    <t>Montaż oprawy doświetlającej awaryjnej nr 4</t>
  </si>
  <si>
    <t>214 d.13</t>
  </si>
  <si>
    <t>Montaż oprawy doświetlającej awaryjnej nr 5</t>
  </si>
  <si>
    <t>215 d.13</t>
  </si>
  <si>
    <t>Montaż oprawy doświetlającej awaryjnej nr 6</t>
  </si>
  <si>
    <t>216 d.13</t>
  </si>
  <si>
    <t>KNNR 5 1101-02</t>
  </si>
  <si>
    <t>Montaż zestawu mocujacego oprawy</t>
  </si>
  <si>
    <t>217 d.13</t>
  </si>
  <si>
    <t>Montaż oprawy doświetlającej awaryjnej nr 7</t>
  </si>
  <si>
    <t>218 d.13</t>
  </si>
  <si>
    <t>KNNR 5 0405-08</t>
  </si>
  <si>
    <t>Montaż systemu centralnej baterii</t>
  </si>
  <si>
    <t>219 d.13</t>
  </si>
  <si>
    <t>Uruchomienie oświetlenia awaryjnego</t>
  </si>
  <si>
    <t>KNNR 5 0404-06</t>
  </si>
  <si>
    <t>Montaż szafy RME.-3</t>
  </si>
  <si>
    <t>Montaż szafy RME.-2</t>
  </si>
  <si>
    <t>Montaż szafy RME.-2.1</t>
  </si>
  <si>
    <t>Montaż szafy RME.-1</t>
  </si>
  <si>
    <t>Montaż szafy RME.0</t>
  </si>
  <si>
    <t>Montaż szafy RME.2</t>
  </si>
  <si>
    <t>Montaż szafy RME.3</t>
  </si>
  <si>
    <t>Montaż czujnika temperatury pomieszczeniowego</t>
  </si>
  <si>
    <t>Układanie przewodów sieci Modbus RTU i BACnet MS/TP</t>
  </si>
  <si>
    <t>Układanie przewodów sieci BACnet IP</t>
  </si>
  <si>
    <t>11 d.1</t>
  </si>
  <si>
    <t>Układanie przewodów do czujników temperatury i napędów zaworów - przewód LiYCY 2x0,75</t>
  </si>
  <si>
    <t>12 d.1</t>
  </si>
  <si>
    <t>KNNR 5 1203-08</t>
  </si>
  <si>
    <t>Podłączenie przewodów kabelkowych o przekroju żyły do 2.5 mm2 pod zaciski lub bolce</t>
  </si>
  <si>
    <t>szt.żył</t>
  </si>
  <si>
    <t>13 d.1</t>
  </si>
  <si>
    <t>Zestaw komputerowy: stacja robocza, serwer, serwer danych, UPS</t>
  </si>
  <si>
    <t>14 d.1</t>
  </si>
  <si>
    <t>Oprogramowanie systemu BMS</t>
  </si>
  <si>
    <t>Montaż rozdzielnicy RO-02.3</t>
  </si>
  <si>
    <t>Montaż rozdzielnicy RO-03.2</t>
  </si>
  <si>
    <t>3 d.2</t>
  </si>
  <si>
    <t>Drabinki kablowe - proste, narożne, przykręcane, redukcyjne o szerokości do 100 mm przykręcane do gotowych otworów</t>
  </si>
  <si>
    <t>Drabinki kablowe - proste, narożne, przykręcane, redukcyjne o szerokości do 200 mm przykręcane do gotowych otworów</t>
  </si>
  <si>
    <t>Drabinki kablowe - proste, narożne, przykręcane, redukcyjne o szerokości do 100 mm /E90przykręcane do gotowych otworów</t>
  </si>
  <si>
    <t>Drabinki kablowe - proste, narożne, przykręcane, redukcyjne o szerokości do 200/E90 mm przykręcane do gotowych otworów</t>
  </si>
  <si>
    <t>11 d.3</t>
  </si>
  <si>
    <t>12 d.3</t>
  </si>
  <si>
    <t>13 d.3</t>
  </si>
  <si>
    <t>14 d.3</t>
  </si>
  <si>
    <t>KNNR 5 0611-05</t>
  </si>
  <si>
    <t>Łączenie przewodów instalacji odgromowej lub przewodów wyrównawczych z bednarki o przekroju do 120 mm2 na ścianie lub konstrukcji zbrojenia</t>
  </si>
  <si>
    <t>15 d.3</t>
  </si>
  <si>
    <t>16 d.3</t>
  </si>
  <si>
    <t>17 d.3</t>
  </si>
  <si>
    <t>18 d.3</t>
  </si>
  <si>
    <t>19 d.4.1</t>
  </si>
  <si>
    <t>20 d.4.1</t>
  </si>
  <si>
    <t>21 d.4.1</t>
  </si>
  <si>
    <t>22 d.4.1</t>
  </si>
  <si>
    <t>23 d.4.1</t>
  </si>
  <si>
    <t>24 d.4.1</t>
  </si>
  <si>
    <t>25 d.4.1</t>
  </si>
  <si>
    <t>26 d.4.1</t>
  </si>
  <si>
    <t>27 d.4.2</t>
  </si>
  <si>
    <t>28 d.4.2</t>
  </si>
  <si>
    <t>29 d.4.2</t>
  </si>
  <si>
    <t>30 d.4.2</t>
  </si>
  <si>
    <t>31 d.4.2</t>
  </si>
  <si>
    <t>32 d.4.2</t>
  </si>
  <si>
    <t>33 d.4.2</t>
  </si>
  <si>
    <t>34 d.4.2</t>
  </si>
  <si>
    <t>39 d.5</t>
  </si>
  <si>
    <t>40 d.5</t>
  </si>
  <si>
    <t>41 d.5</t>
  </si>
  <si>
    <t>42 d.5</t>
  </si>
  <si>
    <t>43 d.5</t>
  </si>
  <si>
    <t>44 d.5</t>
  </si>
  <si>
    <t>45 d.5</t>
  </si>
  <si>
    <t>46 d.5</t>
  </si>
  <si>
    <t>47 d.5</t>
  </si>
  <si>
    <t>48 d.6</t>
  </si>
  <si>
    <t>Montaż metalowych kanałów kablowych do montażu systemu</t>
  </si>
  <si>
    <t>49 d.6</t>
  </si>
  <si>
    <t>Montaż sensora 2 kamerowego</t>
  </si>
  <si>
    <t>50 d.6</t>
  </si>
  <si>
    <t>Montaż sensora 1 kamerowego</t>
  </si>
  <si>
    <t>51 d.6</t>
  </si>
  <si>
    <t>Montaż tablicya informującej o ilości wolnych miejsc</t>
  </si>
  <si>
    <t>52 d.6</t>
  </si>
  <si>
    <t>KNR AL-01 0501-01</t>
  </si>
  <si>
    <t>Montaż kamery do monitoringu</t>
  </si>
  <si>
    <t>53 d.6</t>
  </si>
  <si>
    <t>Przewody kabelkowe o łącznym przekroju żył do 7.5 mm2 układane w gotowych korytkach i na drabinkach bez mocowania   - N2XH 3x2,5</t>
  </si>
  <si>
    <t>54 d.6</t>
  </si>
  <si>
    <t>Przewody kabelkowe o łącznym przekroju żył do 7.5 mm2 układane w gotowych korytkach i na drabinkach bez mocowania   - UTPz kat. 5e</t>
  </si>
  <si>
    <t>55 d.6</t>
  </si>
  <si>
    <t>KNNR 5 0721-01</t>
  </si>
  <si>
    <t>Cięcie nawierzchni z mas mineralno-asfaltowych na głębokość 5 cm</t>
  </si>
  <si>
    <t>56 d.6</t>
  </si>
  <si>
    <t>KNNR 5 0202-01</t>
  </si>
  <si>
    <t>Wykonanie pętli indukcyjnych przewodem DY 2,5</t>
  </si>
  <si>
    <t>57 d.6</t>
  </si>
  <si>
    <t>Obudowy o powierzchni do 0.2 m2 - rozdzielnica RSPa</t>
  </si>
  <si>
    <t>58 d.6</t>
  </si>
  <si>
    <t>Zestaw komputerowy - serwer zarządzający</t>
  </si>
  <si>
    <t>59 d.6</t>
  </si>
  <si>
    <t>Oprogramowanie zarządzające</t>
  </si>
  <si>
    <t>60 d.6</t>
  </si>
  <si>
    <t>Konfiguracja i uruchomienie systemu</t>
  </si>
  <si>
    <t>KNNR 5 0405-02</t>
  </si>
  <si>
    <t>KNNR 5 0407-02</t>
  </si>
  <si>
    <t>Wyłącznik nadprądowy 3-biegunowy w rozdzielnicach</t>
  </si>
  <si>
    <t>KNNR 5 0707-01</t>
  </si>
  <si>
    <t>Układanie kabli o masie do 0.5 kg/m w rowach kablowych ręcznie - kabel YKY 5x6</t>
  </si>
  <si>
    <t>KNNR 5 0715-01</t>
  </si>
  <si>
    <t>Układanie kabli o masie do 0.5 kg/m w budynkach, budowlach lub na estakadach z mocowaniem - kabel YKY5x6</t>
  </si>
  <si>
    <t>KNNR 5 0605-01</t>
  </si>
  <si>
    <t>Montaż uziomów poziomych w rowie kablowym</t>
  </si>
  <si>
    <t>KNNR 5 0602-03</t>
  </si>
  <si>
    <t>Przewody uziemiające i wyrównawcze w budynkach mocowane na kołkach wstrzeliwanych</t>
  </si>
  <si>
    <t>KNNR 5 1001-01</t>
  </si>
  <si>
    <t>Montaż i stawianie słupów oświetleniowych OP1</t>
  </si>
  <si>
    <t>Montaż i stawianie słupów oświetleniowych OP2</t>
  </si>
  <si>
    <t>KNNR 5 1007-02</t>
  </si>
  <si>
    <t>Montaż i stawianie słupka oświetleniowego OP3</t>
  </si>
  <si>
    <t>KNNR 5 1008-02</t>
  </si>
  <si>
    <t>Montaż opraw OP4</t>
  </si>
  <si>
    <t>KNR 2-21 0321-01</t>
  </si>
  <si>
    <t>Sadzenie drzew - Lipa holenderska Pallida  z zaprawą dołów</t>
  </si>
  <si>
    <t>Sadzenie drzew -Kasztanowiec czerwony/ Briotti z zaprawą dołów</t>
  </si>
  <si>
    <t>Sadzenie drzew - Grab zwyczajny Fastigiata z zaprawą dołów</t>
  </si>
  <si>
    <t>KNR 2-21 0301-04</t>
  </si>
  <si>
    <t>Sadzenie  krzewów Irga szwedzka MIX 2 z całkowitą zaprawą dołów; średnica/głębokość : 0.3 m</t>
  </si>
  <si>
    <t>KNR 2-21 0414-03-analogia</t>
  </si>
  <si>
    <t>Sadzenie traw ozdobnych  Śmiałek darniowy MIX 1 przy ilości 5 szt./m2 (łącznie z robotami towarzyszącymi)</t>
  </si>
  <si>
    <t>KNR 2-21 0414-02-analogia</t>
  </si>
  <si>
    <t>Sadzenie traw ozdobnych Miskan chinski MIX 1 przy ilości 3 szt./m2 (łącznie z robotami towarzyszącymi)</t>
  </si>
  <si>
    <t>KNR 2-21 0414-02</t>
  </si>
  <si>
    <t>Obsadzenie   bylinami Dzielżan Poncho MIX 1 przy ilości 4 szt./m2  (łącznie z robotami towarzyszącymi)</t>
  </si>
  <si>
    <t>Obsadzenie   bylinami Liliowiec MIX 2 przy ilości 5 szt./m2  (łącznie z robotami towarzyszącymi)</t>
  </si>
  <si>
    <t>Obsadzenie   bylinami Jeżówka MIX 2 przy ilości 5 szt./m2  (łącznie z robotami towarzyszącymi)</t>
  </si>
  <si>
    <t>Przygotowanie podłoża pod trawnik</t>
  </si>
  <si>
    <t>Zakup transport ułożenie trawnika darniowego z rolki ujrto 5% naddatku w m2</t>
  </si>
  <si>
    <t>Ułożenie siatki przeci kretom ujęto 5% naddatku w m2</t>
  </si>
  <si>
    <t>Ułożenie elementu odcinającego krawędź trawnika od korowania pod rzutem korony drzewa Platan klonolistny w mb</t>
  </si>
  <si>
    <t>1.1</t>
  </si>
  <si>
    <t>5.2</t>
  </si>
  <si>
    <t>5.3</t>
  </si>
  <si>
    <t>5.4</t>
  </si>
  <si>
    <t>KNR AT-13 0101-03</t>
  </si>
  <si>
    <t>Osadzenie kołków  rozporowych metalowych</t>
  </si>
  <si>
    <t>KNR AT-13 0108-07</t>
  </si>
  <si>
    <t>Konstrukcje wsporcze pod drabinki i koryta kablowe - det. A</t>
  </si>
  <si>
    <t>KNR AT-13 0108-06</t>
  </si>
  <si>
    <t>Konstrukcje wsporcze pod drabinki i koryta kablowe - det. B</t>
  </si>
  <si>
    <t>Konstrukcje wsporcze pod drabinki i koryta kablowe - det. C</t>
  </si>
  <si>
    <t>Konstrukcje wsporcze pod drabinki i koryta kablowe - det. D</t>
  </si>
  <si>
    <t>KNR AT-13 0109-01</t>
  </si>
  <si>
    <t>Drabinki kablowe D100 E-90</t>
  </si>
  <si>
    <t>Drabinki kablowe D50 E-90</t>
  </si>
  <si>
    <t>Drabinki kablowe D400</t>
  </si>
  <si>
    <t>Drabinki kablowe D200</t>
  </si>
  <si>
    <t>Drabinki kablowe D100</t>
  </si>
  <si>
    <t>KNR 5-08 0301-04</t>
  </si>
  <si>
    <t>Przygotowanie podłoża pod mocowanie osprzętu przez przykręcenie do kołków wstrzeliwanych - uchwyty UDF/UEF</t>
  </si>
  <si>
    <t>Kanał podłogowy UK.240.48-3</t>
  </si>
  <si>
    <t>Rury winidurowe o śr.do 28 mm układane n.t.</t>
  </si>
  <si>
    <t>14 d.2.1</t>
  </si>
  <si>
    <t>Montaż szaf dystrybucyjnych stojących - szafa 45 U</t>
  </si>
  <si>
    <t>15 d.2.1</t>
  </si>
  <si>
    <t>Montaż wyposażenia szaf - panel wentylacyjny</t>
  </si>
  <si>
    <t>16 d.2.1</t>
  </si>
  <si>
    <t>Montaż wyposażenia szaf - listwa zasilająca</t>
  </si>
  <si>
    <t>17 d.2.1</t>
  </si>
  <si>
    <t>Montaż panelu zasilania w szafie RACK</t>
  </si>
  <si>
    <t>18 d.2.1</t>
  </si>
  <si>
    <t>KNR AL-01 0101-02</t>
  </si>
  <si>
    <t>Montaż panelu gaśniczego w szafie RACK</t>
  </si>
  <si>
    <t>19 d.2.1</t>
  </si>
  <si>
    <t>KNR AT-15 0110-01</t>
  </si>
  <si>
    <t>20 d.2.1</t>
  </si>
  <si>
    <t>KNR AT-15 0112-01</t>
  </si>
  <si>
    <t>21 d.2.1</t>
  </si>
  <si>
    <t>KNR AT-15 0109-11</t>
  </si>
  <si>
    <t>22 d.2.1</t>
  </si>
  <si>
    <t>KNR AT-28 0116-02</t>
  </si>
  <si>
    <t>Montaż łączówki LSA 10 par</t>
  </si>
  <si>
    <t>23 d.2.1</t>
  </si>
  <si>
    <t>KNR AT-28 0110-14</t>
  </si>
  <si>
    <t>Montaż wyposażenia szaf - organizator kabla</t>
  </si>
  <si>
    <t>24 d.2.2</t>
  </si>
  <si>
    <t>25 d.2.2</t>
  </si>
  <si>
    <t>26 d.2.2</t>
  </si>
  <si>
    <t>27 d.2.2</t>
  </si>
  <si>
    <t>28 d.2.2</t>
  </si>
  <si>
    <t>29 d.2.2</t>
  </si>
  <si>
    <t>30 d.2.2</t>
  </si>
  <si>
    <t>31 d.2.2</t>
  </si>
  <si>
    <t>32 d.2.2</t>
  </si>
  <si>
    <t>33 d.2.2</t>
  </si>
  <si>
    <t>34 d.2.3</t>
  </si>
  <si>
    <t>35 d.2.3</t>
  </si>
  <si>
    <t>36 d.2.3</t>
  </si>
  <si>
    <t>37 d.2.3</t>
  </si>
  <si>
    <t>38 d.2.3</t>
  </si>
  <si>
    <t>39 d.2.3</t>
  </si>
  <si>
    <t>40 d.2.4</t>
  </si>
  <si>
    <t>41 d.2.4</t>
  </si>
  <si>
    <t>42 d.2.4</t>
  </si>
  <si>
    <t>43 d.2.4</t>
  </si>
  <si>
    <t>44 d.2.4</t>
  </si>
  <si>
    <t>45 d.2.4</t>
  </si>
  <si>
    <t>46 d.2.4</t>
  </si>
  <si>
    <t>47 d.2.4</t>
  </si>
  <si>
    <t>48 d.2.4</t>
  </si>
  <si>
    <t>49 d.2.4</t>
  </si>
  <si>
    <t>50 d.2.4</t>
  </si>
  <si>
    <t>Centrala telefoniczna</t>
  </si>
  <si>
    <t>51 d.2.5</t>
  </si>
  <si>
    <t>Montaż studzienek podłogowych - studzienki Elektraplan HBKK Q12</t>
  </si>
  <si>
    <t>52 d.2.5</t>
  </si>
  <si>
    <t>Montaż gniazd w puszcze podłogowej - gniazdo z modułem RJ 45</t>
  </si>
  <si>
    <t>53 d.2.5</t>
  </si>
  <si>
    <t>Montaż gniazd w studzience podłogowej - gniazdo LC APC</t>
  </si>
  <si>
    <t>54 d.2.5</t>
  </si>
  <si>
    <t>Montaż gniazd w studzience podłogowej - gniazdo 2P+Z</t>
  </si>
  <si>
    <t>55 d.2.5</t>
  </si>
  <si>
    <t>Montaż punktów PD</t>
  </si>
  <si>
    <t>55.1 d.2.5</t>
  </si>
  <si>
    <t>Montaż boksów Alusor  BT 65/55 M</t>
  </si>
  <si>
    <t>55.2 d.2.5</t>
  </si>
  <si>
    <t>55.3 d.2.5</t>
  </si>
  <si>
    <t>55.4 d.2.5</t>
  </si>
  <si>
    <t>56 d.2.5</t>
  </si>
  <si>
    <t>Montaż punktów PW</t>
  </si>
  <si>
    <t>56.1 d.2.5</t>
  </si>
  <si>
    <t>56.2 d.2.5</t>
  </si>
  <si>
    <t>57 d.2.6</t>
  </si>
  <si>
    <t>KNR AT-28 0102-01</t>
  </si>
  <si>
    <t>m kabla</t>
  </si>
  <si>
    <t>58 d.2.6</t>
  </si>
  <si>
    <t>KNR AT-28 0102-02</t>
  </si>
  <si>
    <t>Układanie poziomego okablowania strukturalnego - odcinek poziomy, kabel światłowodowy SM 2</t>
  </si>
  <si>
    <t>59 d.2.6</t>
  </si>
  <si>
    <t>Układanie poziomego okablowania strukturalnego - odcinek poziomy, kabel światłowodowy SM 48</t>
  </si>
  <si>
    <t>60 d.2.6</t>
  </si>
  <si>
    <t>KNR 5-08 0211-06</t>
  </si>
  <si>
    <t>61 d.2.7</t>
  </si>
  <si>
    <t>KNR AT-28 0121-01</t>
  </si>
  <si>
    <t>Wykonanie pomiarów torów transmisyjnych</t>
  </si>
  <si>
    <t>62 d.2.7</t>
  </si>
  <si>
    <t>63 d.3.1.1</t>
  </si>
  <si>
    <t>64 d.3.1.1</t>
  </si>
  <si>
    <t>65 d.3.1.1</t>
  </si>
  <si>
    <t>66 d.3.1.1</t>
  </si>
  <si>
    <t>67 d.3.1.1</t>
  </si>
  <si>
    <t>68 d.3.1.1</t>
  </si>
  <si>
    <t>Montaż panelu frontowego szafy DSO</t>
  </si>
  <si>
    <t>69 d.3.1.1</t>
  </si>
  <si>
    <t>Montaż panelu tylnego szafy DSO</t>
  </si>
  <si>
    <t>70 d.3.1.1</t>
  </si>
  <si>
    <t>Montaż adapteru do rack 19", 2HU</t>
  </si>
  <si>
    <t>71 d.3.1.1</t>
  </si>
  <si>
    <t>Montaż adapteru do rack 19", 3HU</t>
  </si>
  <si>
    <t>72 d.3.1.1</t>
  </si>
  <si>
    <t>Montaż ramy montażowej modułów</t>
  </si>
  <si>
    <t>73 d.3.1.1</t>
  </si>
  <si>
    <t>KNR 5-06 0204-01</t>
  </si>
  <si>
    <t>Instalowanie wzmacniacza mocy 2x250W/100V w stojaku</t>
  </si>
  <si>
    <t>wzm.</t>
  </si>
  <si>
    <t>74 d.3.1.1</t>
  </si>
  <si>
    <t>Instalowanie wzmacniacza mocy 500W/100V w stojaku</t>
  </si>
  <si>
    <t>75 d.3.1.1</t>
  </si>
  <si>
    <t>KNR 5-06 0205-07</t>
  </si>
  <si>
    <t>Instalowanie zespołu baterii 48V do wzmacniaczy</t>
  </si>
  <si>
    <t>76 d.3.1.1</t>
  </si>
  <si>
    <t>KNR 5-06 0707-01</t>
  </si>
  <si>
    <t>Podłączanie kabla taśmowego 2U</t>
  </si>
  <si>
    <t>77 d.3.1.1</t>
  </si>
  <si>
    <t>Podłączanie kabla taśmowego 3U</t>
  </si>
  <si>
    <t>78 d.3.1.1</t>
  </si>
  <si>
    <t>Instalowanie modułu wejściowego mikrofon.</t>
  </si>
  <si>
    <t>79 d.3.1.1</t>
  </si>
  <si>
    <t>80 d.3.1.1</t>
  </si>
  <si>
    <t>81 d.3.1.1</t>
  </si>
  <si>
    <t>82 d.3.1.1</t>
  </si>
  <si>
    <t>Instalowanie modułu programowalnego, 8 przycisków  APS-50.1 - Moduł programowalny, 8 przycisków</t>
  </si>
  <si>
    <t>83 d.3.1.1</t>
  </si>
  <si>
    <t>KNR AL-01 0113-11</t>
  </si>
  <si>
    <t>84 d.3.1.1</t>
  </si>
  <si>
    <t>KNR AL-01 0106-03</t>
  </si>
  <si>
    <t>85 d.3.1.1</t>
  </si>
  <si>
    <t>KNR AL-01 0113-10</t>
  </si>
  <si>
    <t>86 d.3.1.1</t>
  </si>
  <si>
    <t>87 d.3.1.1</t>
  </si>
  <si>
    <t>Zainstalowanie modułu głównego procesora systemu  APS-177.2-LAN - Moduł głównego procesora systemu</t>
  </si>
  <si>
    <t>88 d.3.1.1</t>
  </si>
  <si>
    <t>Instalowanie modułu głównego kontrolera systemu APS  APS-990 - Moduł głównego kontrolera systemu APS</t>
  </si>
  <si>
    <t>89 d.3.1.1</t>
  </si>
  <si>
    <t>KNR 5-06 0304-08</t>
  </si>
  <si>
    <t>90 d.3.1.1</t>
  </si>
  <si>
    <t>91 d.3.1.1</t>
  </si>
  <si>
    <t>Instalowanie mikrofonu strażaka</t>
  </si>
  <si>
    <t>92 d.3.1.1</t>
  </si>
  <si>
    <t>KNR AL-01 0109-02</t>
  </si>
  <si>
    <t>Montaż akumulatora bezobsługowego o poj. do 130 Ah - Bateria 12V 24Ah</t>
  </si>
  <si>
    <t>93 d.3.1.1</t>
  </si>
  <si>
    <t>KNR AL-01 0114-04</t>
  </si>
  <si>
    <t>94 d.3.1.1</t>
  </si>
  <si>
    <t>KNR 5-06 0501-07</t>
  </si>
  <si>
    <t>Uruchomienie systemu DSO</t>
  </si>
  <si>
    <t>zesp.</t>
  </si>
  <si>
    <t>95 d.3.2.1</t>
  </si>
  <si>
    <t>96 d.3.2.1</t>
  </si>
  <si>
    <t>97 d.3.2.1</t>
  </si>
  <si>
    <t>98 d.3.2.1</t>
  </si>
  <si>
    <t>99 d.3.2.1</t>
  </si>
  <si>
    <t>100 d.3.2.1</t>
  </si>
  <si>
    <t>101 d.3.2.1</t>
  </si>
  <si>
    <t>102 d.3.2.1</t>
  </si>
  <si>
    <t>103 d.3.2.1</t>
  </si>
  <si>
    <t>104 d.3.2.1</t>
  </si>
  <si>
    <t>105 d.3.2.1</t>
  </si>
  <si>
    <t>106 d.3.2.1</t>
  </si>
  <si>
    <t>107 d.3.2.1</t>
  </si>
  <si>
    <t>108 d.3.2.1</t>
  </si>
  <si>
    <t>109 d.3.2.1</t>
  </si>
  <si>
    <t>110 d.3.2.1</t>
  </si>
  <si>
    <t>111 d.3.2.1</t>
  </si>
  <si>
    <t>112 d.3.2.1</t>
  </si>
  <si>
    <t>113 d.3.2.1</t>
  </si>
  <si>
    <t>114 d.3.2.1</t>
  </si>
  <si>
    <t>115 d.3.2.1</t>
  </si>
  <si>
    <t>116 d.3.2.1</t>
  </si>
  <si>
    <t>117 d.3.2.1</t>
  </si>
  <si>
    <t>118 d.3.2.1</t>
  </si>
  <si>
    <t>119 d.3.2.1</t>
  </si>
  <si>
    <t>120 d.3.2.1</t>
  </si>
  <si>
    <t>121 d.3.2.1</t>
  </si>
  <si>
    <t>122 d.3.2.1</t>
  </si>
  <si>
    <t>123 d.3.2.1</t>
  </si>
  <si>
    <t>124 d.3.2.1</t>
  </si>
  <si>
    <t>125 d.3.2.1</t>
  </si>
  <si>
    <t>126 d.3.2.2</t>
  </si>
  <si>
    <t>KNR 5-06 0805-03</t>
  </si>
  <si>
    <t>127 d.3.2.2</t>
  </si>
  <si>
    <t>128 d.3.2.2</t>
  </si>
  <si>
    <t>129 d.3.2.2</t>
  </si>
  <si>
    <t>130 d.3.2.3</t>
  </si>
  <si>
    <t>Układanie przewodu HDGs 2x1,5 na gotowych trasach kablowych</t>
  </si>
  <si>
    <t>131 d.3.2.3</t>
  </si>
  <si>
    <t>132 d.3.2.3</t>
  </si>
  <si>
    <t>Układanie przewodu HDGs 2x1,5 - mocowanie uchwytami UDE/UEF</t>
  </si>
  <si>
    <t>133 d.3.2.3</t>
  </si>
  <si>
    <t>Układanie przewodu HTKSHekw 3x2x0,8 na gotowych trasach kablowych</t>
  </si>
  <si>
    <t>134 d.3.2.3</t>
  </si>
  <si>
    <t>Układanie przewodu HTKSHekw 3x2x0,8 - mocowanie uchwytami UDE/UEF</t>
  </si>
  <si>
    <t>135 d.3.2.3</t>
  </si>
  <si>
    <t>Układanie przewodu SLO-062-02-M1-A5-FR na gotowych trasach kablowych</t>
  </si>
  <si>
    <t>136 d.4.1.1</t>
  </si>
  <si>
    <t>KNR AL-01 0102-03</t>
  </si>
  <si>
    <t>137 d.4.1.1</t>
  </si>
  <si>
    <t>Montaż akumulatora bezobsługowego o poj. do 130 Ah</t>
  </si>
  <si>
    <t>138 d.4.1.1</t>
  </si>
  <si>
    <t>KNR AL-01 0114-05</t>
  </si>
  <si>
    <t>139 d.4.1.1</t>
  </si>
  <si>
    <t>Montaż dodatkowej karty funkcyjnej centrali alarmowej - karta podłączenia sieciowego typu LAN  FN2001-A1 - Moduł sieciowy (C-WEB/SAFEDLINK)</t>
  </si>
  <si>
    <t>140 d.4.1.1</t>
  </si>
  <si>
    <t>KNR AL-01 0104-06</t>
  </si>
  <si>
    <t>Montaż dodatkowej karty funkcyjnej centrali alarmowej - karta adresowa do 256 adresów  FCL2001-A1 - Moduł liniowy (C-NET) 4 pętle (252 adresy)</t>
  </si>
  <si>
    <t>141 d.4.1.1</t>
  </si>
  <si>
    <t>KNR AL-01 0107-01</t>
  </si>
  <si>
    <t>142 d.4.1.1</t>
  </si>
  <si>
    <t>KNR AL-01 0106-06</t>
  </si>
  <si>
    <t>Montaż dodatkowej karty funkcyjnej centrali alarmowej - karta podłączenia drukarki zewnętrznej  FCA2001-A1 - Moduł RS232 (iziolowany)</t>
  </si>
  <si>
    <t>143 d.4.1.1</t>
  </si>
  <si>
    <t>KNR AL-01 0601-07</t>
  </si>
  <si>
    <t>Przygotowanie i testowanie oprogramowania systemu alarmowego - do 300 kroków programowych (instrukcji)</t>
  </si>
  <si>
    <t>system</t>
  </si>
  <si>
    <t>144 d.4.1.2</t>
  </si>
  <si>
    <t>KNR AL-01 0401-01</t>
  </si>
  <si>
    <t>145 d.4.1.2</t>
  </si>
  <si>
    <t>Montaż czujek pożarowych - czujka wielodetektorowa</t>
  </si>
  <si>
    <t>146 d.4.1.2</t>
  </si>
  <si>
    <t>KNR AL-01 0403-01</t>
  </si>
  <si>
    <t>147 d.4.1.2</t>
  </si>
  <si>
    <t>KNR AL-01 0404-05</t>
  </si>
  <si>
    <t>Montaż dodatkowych urządzeń i elementów SAP - dodatkowe wskaźniki zadziałania  FDAI92 - Wskaźnik zadziałania duży  AI330 - Adapter do FDAI92</t>
  </si>
  <si>
    <t>148 d.4.1.3</t>
  </si>
  <si>
    <t>KNR AL-01 0402-02</t>
  </si>
  <si>
    <t>149 d.4.1.4</t>
  </si>
  <si>
    <t>KNR AL-01 0702-04</t>
  </si>
  <si>
    <t>Zainstalowanie oprogramowania SSP</t>
  </si>
  <si>
    <t>150 d.4.1.4</t>
  </si>
  <si>
    <t>KNR AL-01 0404-09</t>
  </si>
  <si>
    <t>Montaż dodatkowych urządzeń i elementów SAP na gotowym podłożu z podłączeniem - interfejs radiowy</t>
  </si>
  <si>
    <t>151 d.4.1.4</t>
  </si>
  <si>
    <t>Montaż czujek pożarowych - czujka bezprzewodowa</t>
  </si>
  <si>
    <t>152 d.4.1.4</t>
  </si>
  <si>
    <t>153 d.4.1.4</t>
  </si>
  <si>
    <t>KNR AL-01 0109-01</t>
  </si>
  <si>
    <t>Montaż akumulatora w urządzeniach bezprzewodowych</t>
  </si>
  <si>
    <t>154 d.4.1.5</t>
  </si>
  <si>
    <t>KNR AL-01 0113-09</t>
  </si>
  <si>
    <t>155 d.4.1.5</t>
  </si>
  <si>
    <t>156 d.4.1.5</t>
  </si>
  <si>
    <t>Montaż dodatkowych urządzeń i elementów SAP na gotowym podłożu z podłączeniem - centrala sterująca automatyką pożarową</t>
  </si>
  <si>
    <t>157 d.4.1.5</t>
  </si>
  <si>
    <t>KNR AL-01 0304-04</t>
  </si>
  <si>
    <t>158 d.4.1.5</t>
  </si>
  <si>
    <t>KNR AL-01 0402-01</t>
  </si>
  <si>
    <t>Montaż przycisków zwolnienia blokady - przycisk typu konwencjonalnego</t>
  </si>
  <si>
    <t>159 d.4.1.6</t>
  </si>
  <si>
    <t>Montaż dodatkowych urządzeń i elementów SAP na gotowym podłożu z podłączeniem - Czujka zasysająca wraz z systemem orurowania w szybach windowych</t>
  </si>
  <si>
    <t>160 d.4.1.6</t>
  </si>
  <si>
    <t>KNR AL-01 0112-05</t>
  </si>
  <si>
    <t>Montaż zasilacza do systemu wczesnej detekcji</t>
  </si>
  <si>
    <t>161 d.4.1.6</t>
  </si>
  <si>
    <t>162 d.4.1.7</t>
  </si>
  <si>
    <t>163 d.4.1.7</t>
  </si>
  <si>
    <t>164 d.4.1.8</t>
  </si>
  <si>
    <t>KNR AL-01 0701-01</t>
  </si>
  <si>
    <t>Montaż standardowego zestawu PC, oprogramowania systemowego</t>
  </si>
  <si>
    <t>165 d.4.2</t>
  </si>
  <si>
    <t>Układanie przewodu HTKSH 1x2x1 na gotowych trasach kablowych</t>
  </si>
  <si>
    <t>166 d.4.2</t>
  </si>
  <si>
    <t>Układanie przewodu HTKSH 1x2x1 - mocowanie uchwytami UDE/UEF</t>
  </si>
  <si>
    <t>167 d.4.2</t>
  </si>
  <si>
    <t>Układanie przewodu HDGs 2x1 na gotowych trasach kablowych</t>
  </si>
  <si>
    <t>168 d.4.2</t>
  </si>
  <si>
    <t>Układanie przewodu HDGs 2x1 - mocowanie uchwytami UDE/UEF</t>
  </si>
  <si>
    <t>169 d.4.2</t>
  </si>
  <si>
    <t>Układanie przewodu YnTKSY 1x2x1 na gotowych trasach kablowych</t>
  </si>
  <si>
    <t>170 d.4.2</t>
  </si>
  <si>
    <t>Układanie przewodu YnTKSY 1x2x1 na uchwytach kablowych</t>
  </si>
  <si>
    <t>171 d.4.2</t>
  </si>
  <si>
    <t>KNR 5-08 0218-01</t>
  </si>
  <si>
    <t>Układanie przewodu YnTKSY 1x2x1 w rurach elektroinstalacyjnych</t>
  </si>
  <si>
    <t>172 d.5.1</t>
  </si>
  <si>
    <t>173 d.5.1</t>
  </si>
  <si>
    <t>174 d.5.1</t>
  </si>
  <si>
    <t>175 d.5.1</t>
  </si>
  <si>
    <t>KNR AL-01 0112-04</t>
  </si>
  <si>
    <t>Montaż zasilacza impulsowego</t>
  </si>
  <si>
    <t>176 d.5.1</t>
  </si>
  <si>
    <t>Montaż detektorów - tlenku węgla</t>
  </si>
  <si>
    <t>177 d.5.1</t>
  </si>
  <si>
    <t>Montaż detektorów - propan-butan</t>
  </si>
  <si>
    <t>178 d.5.1</t>
  </si>
  <si>
    <t>KNR AL-01 0108-03</t>
  </si>
  <si>
    <t>179 d.5.1</t>
  </si>
  <si>
    <t>180 d.5.1</t>
  </si>
  <si>
    <t>181 d.5.1</t>
  </si>
  <si>
    <t>KNR 5-08 0303-02</t>
  </si>
  <si>
    <t>Montaż puszek rozgałęźnych</t>
  </si>
  <si>
    <t>182 d.5.2</t>
  </si>
  <si>
    <t>Układanie przewodu YTKSYekw 4x2x0,8 na gotowych trasach kablowych</t>
  </si>
  <si>
    <t>183 d.5.2</t>
  </si>
  <si>
    <t>184 d.5.2</t>
  </si>
  <si>
    <t>Układanie przewodu OMY 2x2,5</t>
  </si>
  <si>
    <t>185 d.6.1</t>
  </si>
  <si>
    <t>KNR AL-01 0501-02</t>
  </si>
  <si>
    <t>Montaż elementów systemu telewizji użytkowej - kamera w obudowie typu bullet</t>
  </si>
  <si>
    <t>186 d.6.1</t>
  </si>
  <si>
    <t>Montaż elementów systemu telewizji użytkowej - kamera w obudowie kopułowej wandaloodpornej</t>
  </si>
  <si>
    <t>187 d.6.1</t>
  </si>
  <si>
    <t>Montaż elementów systemu telewizji użytkowej - kamera w obudowie kopułowej</t>
  </si>
  <si>
    <t>188 d.6.1</t>
  </si>
  <si>
    <t>KNR AL-01 0501-01 z.sz. 3.3</t>
  </si>
  <si>
    <t>Montaż elementów systemu telewizji użytkowej - montaż puszki dla kamery kopułowej</t>
  </si>
  <si>
    <t>189 d.6.1</t>
  </si>
  <si>
    <t>KNR AL-01 0504-02</t>
  </si>
  <si>
    <t>Montaż elementów systemu telewizji użytkowej - kamera obrotowa</t>
  </si>
  <si>
    <t>190 d.6.1</t>
  </si>
  <si>
    <t>Montaż elementów systemu telewizji użytkowej - montaż uchwytu dla kamery obrotowej</t>
  </si>
  <si>
    <t>191 d.6.1</t>
  </si>
  <si>
    <t>KNR AL-01 0112-02</t>
  </si>
  <si>
    <t>Montaż zasilacza do kamery obrotowej</t>
  </si>
  <si>
    <t>192 d.6.1</t>
  </si>
  <si>
    <t>KNR AL-01 0112-06</t>
  </si>
  <si>
    <t>Montaż przełącznika PoE z zasilaczem</t>
  </si>
  <si>
    <t>193 d.6.1</t>
  </si>
  <si>
    <t>Montaż akumulatora bezobsługowego o poj. do 10 Ah</t>
  </si>
  <si>
    <t>194 d.6.1</t>
  </si>
  <si>
    <t>195 d.6.1</t>
  </si>
  <si>
    <t>196 d.6.1</t>
  </si>
  <si>
    <t>KNR AL-01 0503-04</t>
  </si>
  <si>
    <t>197 d.6.1</t>
  </si>
  <si>
    <t>198 d.6.1</t>
  </si>
  <si>
    <t>Montaż zestawu PC, oprogramowania systemowego  Stacja wysokiej wydajności z możliwością obsługi min. 3 monitorów</t>
  </si>
  <si>
    <t>199 d.6.1</t>
  </si>
  <si>
    <t>200 d.6.1</t>
  </si>
  <si>
    <t>KNR AL-01 0502-10</t>
  </si>
  <si>
    <t>Montaż elementów systemu telewizji użytkowej - pulpit sterujący funkcjami kamer</t>
  </si>
  <si>
    <t>201 d.6.1</t>
  </si>
  <si>
    <t>Układanie przewodu S/FTP kat, 6A</t>
  </si>
  <si>
    <t>202 d.6.1</t>
  </si>
  <si>
    <t>KNR AT-14 0102-02</t>
  </si>
  <si>
    <t>203 d.7.1</t>
  </si>
  <si>
    <t>KNR AL-01 0102-06</t>
  </si>
  <si>
    <t>204 d.7.1</t>
  </si>
  <si>
    <t>205 d.7.1</t>
  </si>
  <si>
    <t>206 d.7.1</t>
  </si>
  <si>
    <t>207 d.7.1</t>
  </si>
  <si>
    <t>208 d.7.1</t>
  </si>
  <si>
    <t>209 d.7.1</t>
  </si>
  <si>
    <t>KNR AL-01 0108-04</t>
  </si>
  <si>
    <t>210 d.7.1</t>
  </si>
  <si>
    <t>KNR AL-01 0108-01</t>
  </si>
  <si>
    <t>Montaż sygnalizatora optyczno-akustycznego  SO/PICCOLO/WR/G3 - Sygnalizator optyczno-akustyczny wewnętrzny, min GRADE 2</t>
  </si>
  <si>
    <t>211 d.7.1</t>
  </si>
  <si>
    <t>KNR AL-01 0201-05</t>
  </si>
  <si>
    <t>212 d.7.1</t>
  </si>
  <si>
    <t>213 d.7.1</t>
  </si>
  <si>
    <t>KNR AL-01 0203-01</t>
  </si>
  <si>
    <t>214 d.7.1</t>
  </si>
  <si>
    <t>KNR AL-01 0204-01</t>
  </si>
  <si>
    <t>215 d.7.1</t>
  </si>
  <si>
    <t>216 d.7.1</t>
  </si>
  <si>
    <t>217 d.7.1</t>
  </si>
  <si>
    <t>KNR AL-01 0601-04</t>
  </si>
  <si>
    <t>Przygotowanie i testowanie oprogramowania systemu alarmowego - do 100 kroków programowych (instrukcji)</t>
  </si>
  <si>
    <t>218 d.7.2</t>
  </si>
  <si>
    <t>Układanie przewodu CAB4/TP/2x2x0,75mm</t>
  </si>
  <si>
    <t>219 d.7.2</t>
  </si>
  <si>
    <t>Układanie przewodu YTDY 8x0,5</t>
  </si>
  <si>
    <t>220 d.7.2</t>
  </si>
  <si>
    <t>Układanie przewodu YTDY 6x0,5</t>
  </si>
  <si>
    <t>221 d.8.1</t>
  </si>
  <si>
    <t>Montaż serwera zarządzającego</t>
  </si>
  <si>
    <t>222 d.8.1</t>
  </si>
  <si>
    <t>Zainstalowanie oprogramowania WIN-PAK</t>
  </si>
  <si>
    <t>223 d.8.1</t>
  </si>
  <si>
    <t>Montaż standardowego zestawu PC - stacja zdalna</t>
  </si>
  <si>
    <t>224 d.8.1</t>
  </si>
  <si>
    <t>Montaż monitora 24"</t>
  </si>
  <si>
    <t>225 d.8.1</t>
  </si>
  <si>
    <t>KNR AL-01 0302-04</t>
  </si>
  <si>
    <t>226 d.8.1</t>
  </si>
  <si>
    <t>KNR AL-01 0302-02</t>
  </si>
  <si>
    <t>Montaż elementów systemu kontroli dostępu - kontroler (sterownik) dla 2 wejść kontrolowanych  PRO32R2 - Moduł czytników/przejścia</t>
  </si>
  <si>
    <t>227 d.8.1</t>
  </si>
  <si>
    <t>228 d.8.1</t>
  </si>
  <si>
    <t>229 d.8.1</t>
  </si>
  <si>
    <t>KNR AL-01 0301-02</t>
  </si>
  <si>
    <t>230 d.8.1</t>
  </si>
  <si>
    <t>Montaż przycisków wyjścia ewakuacyjnego  FP3/GR/DP - Przycisk wyjścia ewakuacyjnego, podwójny styk, zielony, natynkowy</t>
  </si>
  <si>
    <t>231 d.8.1</t>
  </si>
  <si>
    <t>232 d.8.1</t>
  </si>
  <si>
    <t>KNR AL-01 0304-01</t>
  </si>
  <si>
    <t>233 d.8.1</t>
  </si>
  <si>
    <t>234 d.8.1</t>
  </si>
  <si>
    <t>235 d.8.1</t>
  </si>
  <si>
    <t>236 d.8.1</t>
  </si>
  <si>
    <t>237 d.8.1</t>
  </si>
  <si>
    <t>Montaż dodatkowego wyposażenia systemu alarmowego - tłumik ochronny  AWZ580 - Moduł bezpiecznikowy, 8x TOPIC</t>
  </si>
  <si>
    <t>238 d.8.1</t>
  </si>
  <si>
    <t>KNR AL-01 0303-04</t>
  </si>
  <si>
    <t>239 d.8.1</t>
  </si>
  <si>
    <t>KNR AL-01 0306-03</t>
  </si>
  <si>
    <t>Uruchomienie systemu kontroli dostępu do 8 sterowników (kontrolerów) magistrali</t>
  </si>
  <si>
    <t>240 d.8.1</t>
  </si>
  <si>
    <t>KNR AL-01 0306-04</t>
  </si>
  <si>
    <t>Uruchomienie systemu kontroli dostępu - za każdy dodatkowy sterownik (kontroler) magistrali powyżej 8</t>
  </si>
  <si>
    <t>241 d.8.2</t>
  </si>
  <si>
    <t>242 d.8.2</t>
  </si>
  <si>
    <t>Układanie przewodu LiYCY 6x0,5</t>
  </si>
  <si>
    <t>243 d.8.2</t>
  </si>
  <si>
    <t>244 d.8.2</t>
  </si>
  <si>
    <t>Układanie przewodu OMY 2x1</t>
  </si>
  <si>
    <t>245 d.8.2</t>
  </si>
  <si>
    <t>Układanie przewodu UTP kat. 5e</t>
  </si>
  <si>
    <t>246 d.9</t>
  </si>
  <si>
    <t>Montaż kontrolera głównego</t>
  </si>
  <si>
    <t>247 d.9</t>
  </si>
  <si>
    <t>Montaż przycisków wzywających  C4A-PC - Przycisk wyzwalający sufitowy z cięgłem</t>
  </si>
  <si>
    <t>248 d.9</t>
  </si>
  <si>
    <t>Montaż przycisków kasujących  C4A-RES - Przycisk kasujący</t>
  </si>
  <si>
    <t>249 d.9</t>
  </si>
  <si>
    <t>KNR-W 2-17 0101-06</t>
  </si>
  <si>
    <t>KNR-W 2-17 0101-07</t>
  </si>
  <si>
    <t>KNR-W 2-17 0138-05</t>
  </si>
  <si>
    <t>Klapa p.poż. E120  prostokątna 1500x1000 mm z siłownikiem</t>
  </si>
  <si>
    <t>KNR-W 2-17 0146-05</t>
  </si>
  <si>
    <t>Czerpnia ścienna prostokątna typ A 4000x1000 mm</t>
  </si>
  <si>
    <t>Uzbrojenie wyrzutni terenowej w kraty wywiewne 4000x1000 mm</t>
  </si>
  <si>
    <t>KNR 217 tablica 9903/1</t>
  </si>
  <si>
    <t>KNR-W 2-17 0201-07</t>
  </si>
  <si>
    <t>KNR-W 2-17 0201-05</t>
  </si>
  <si>
    <t>KNR-W 2-17 0206-02</t>
  </si>
  <si>
    <t>KNR 7-08 0204-03</t>
  </si>
  <si>
    <t>ukł.</t>
  </si>
  <si>
    <t>15 d.1</t>
  </si>
  <si>
    <t>16 d.1</t>
  </si>
  <si>
    <t>17 d.1</t>
  </si>
  <si>
    <t>18 d.1</t>
  </si>
  <si>
    <t>KNNR 4 0402-01</t>
  </si>
  <si>
    <t>KNNR 4 0402-02</t>
  </si>
  <si>
    <t>KNNR 4 0402-03</t>
  </si>
  <si>
    <t>KNNR 4 0402-04</t>
  </si>
  <si>
    <t>KNNR 4 0402-06</t>
  </si>
  <si>
    <t>KNNR 4 0402-07</t>
  </si>
  <si>
    <t>KNNR 4 0410-05</t>
  </si>
  <si>
    <t>Rurociąg z rur PE-Xc-Al śr.16 mm łączony na zacisk w budynku</t>
  </si>
  <si>
    <t>m sieci</t>
  </si>
  <si>
    <t>Rurociąg z rur PE-Xc-Al śr.20 mm łączony na zacisk w budynku</t>
  </si>
  <si>
    <t>Rurociąg z rur PE-Xc-Al śr.25 mm łączony na zacisk w budynku</t>
  </si>
  <si>
    <t>KNNR 4 0411-01</t>
  </si>
  <si>
    <t>Zawory przelotowe odcinające dn 15</t>
  </si>
  <si>
    <t>KNNR 4 0411-03</t>
  </si>
  <si>
    <t>Zawory przelotowe odcinające dn 25</t>
  </si>
  <si>
    <t>KNNR 4 0411-04</t>
  </si>
  <si>
    <t>Zawory przelotowe odcinajace dn 32</t>
  </si>
  <si>
    <t>KNNR 4 0411-05</t>
  </si>
  <si>
    <t>Zawory przelotowe odcinajace dn 40</t>
  </si>
  <si>
    <t>KNNR 4 0411-06</t>
  </si>
  <si>
    <t>Zawory przelotowe odcinajace dn 50</t>
  </si>
  <si>
    <t>KNNR 4 0411-07</t>
  </si>
  <si>
    <t>Zawory przelotowe odcinajace dn 65</t>
  </si>
  <si>
    <t>19 d.1</t>
  </si>
  <si>
    <t>KNNR 4 0411-02</t>
  </si>
  <si>
    <t>20 d.1</t>
  </si>
  <si>
    <t>21 d.1</t>
  </si>
  <si>
    <t>22 d.1</t>
  </si>
  <si>
    <t>23 d.1</t>
  </si>
  <si>
    <t>KNNR 4 0412-01</t>
  </si>
  <si>
    <t>24 d.1</t>
  </si>
  <si>
    <t>25 d.1</t>
  </si>
  <si>
    <t>26 d.1</t>
  </si>
  <si>
    <t>27 d.1</t>
  </si>
  <si>
    <t>KNNR 4 0410-01</t>
  </si>
  <si>
    <t>28 d.1</t>
  </si>
  <si>
    <t>29 d.1</t>
  </si>
  <si>
    <t>KNNR 4 0410-02</t>
  </si>
  <si>
    <t>30 d.1</t>
  </si>
  <si>
    <t>31 d.1</t>
  </si>
  <si>
    <t>32 d.1</t>
  </si>
  <si>
    <t>33 d.1</t>
  </si>
  <si>
    <t>34 d.1</t>
  </si>
  <si>
    <t>35 d.1</t>
  </si>
  <si>
    <t>KNNR 4 0429-01</t>
  </si>
  <si>
    <t>Rury przyłączne śr.16 mm do grzejników</t>
  </si>
  <si>
    <t>36 d.1</t>
  </si>
  <si>
    <t>KNNR 4 0425-02</t>
  </si>
  <si>
    <t>37 d.1</t>
  </si>
  <si>
    <t>KNNR 4 0418-03</t>
  </si>
  <si>
    <t>Grzejniki stalowe 1-płytowe C11 500/400</t>
  </si>
  <si>
    <t>38 d.1</t>
  </si>
  <si>
    <t>KNNR 4 0418-05</t>
  </si>
  <si>
    <t>Grzejniki stalowe dwupłytowe C22 500/600</t>
  </si>
  <si>
    <t>39 d.1</t>
  </si>
  <si>
    <t>Grzejniki stalowe dwupłytowe C22 500/800</t>
  </si>
  <si>
    <t>40 d.1</t>
  </si>
  <si>
    <t>Grzejniki stalowe dwupłytowe C22 500/900</t>
  </si>
  <si>
    <t>41 d.1</t>
  </si>
  <si>
    <t>Grzejniki stalowe dwupłytowe C22 500/1000</t>
  </si>
  <si>
    <t>42 d.1</t>
  </si>
  <si>
    <t>Grzejniki stalowe dwupłytowe C22 500/1200</t>
  </si>
  <si>
    <t>43 d.1</t>
  </si>
  <si>
    <t>Grzejniki stalowe dwupłytowe C22 500/1400</t>
  </si>
  <si>
    <t>44 d.1</t>
  </si>
  <si>
    <t>Grzejniki stalowe 1-płytowe CV11 500/400</t>
  </si>
  <si>
    <t>45 d.1</t>
  </si>
  <si>
    <t>Grzejniki stalowe 1-płytowe CV11 500/500</t>
  </si>
  <si>
    <t>46 d.1</t>
  </si>
  <si>
    <t>Grzejniki stalowe 1-płytowe CV11 500/600</t>
  </si>
  <si>
    <t>47 d.1</t>
  </si>
  <si>
    <t>Grzejniki stalowe 1-płytowe CV11 500/700</t>
  </si>
  <si>
    <t>48 d.1</t>
  </si>
  <si>
    <t>KNNR 4 0418-07</t>
  </si>
  <si>
    <t>Grzejniki stalowe  2-płytowe CV22  500/400</t>
  </si>
  <si>
    <t>49 d.1</t>
  </si>
  <si>
    <t>Grzejniki stalowe  2-płytowe CV22  500/500</t>
  </si>
  <si>
    <t>50 d.1</t>
  </si>
  <si>
    <t>Grzejniki stalowe  2-płytowe CV22  500/600</t>
  </si>
  <si>
    <t>51 d.1</t>
  </si>
  <si>
    <t>Grzejniki stalowe  2-płytowe CV22  500/700</t>
  </si>
  <si>
    <t>52 d.1</t>
  </si>
  <si>
    <t>Grzejniki stalowe  2-płytowe CV22  500/800</t>
  </si>
  <si>
    <t>53 d.1</t>
  </si>
  <si>
    <t>Grzejniki stalowe  2-płytowe CV22  500/900</t>
  </si>
  <si>
    <t>54 d.1</t>
  </si>
  <si>
    <t>Grzejniki stalowe  2-płytowe CV22  500/1000</t>
  </si>
  <si>
    <t>55 d.1</t>
  </si>
  <si>
    <t>Grzejniki stalowe  2-płytowe CV22  500/1400</t>
  </si>
  <si>
    <t>56 d.1</t>
  </si>
  <si>
    <t>Grzejniki stalowe  2-płytowe CV22  500/1600</t>
  </si>
  <si>
    <t>57 d.1</t>
  </si>
  <si>
    <t>KNNR 4 0418-08</t>
  </si>
  <si>
    <t>Grzejniki stalowe  2-płytowe CV22  500/1800</t>
  </si>
  <si>
    <t>58 d.1</t>
  </si>
  <si>
    <t>Grzejniki stalowe  2-płytowe CV22  900/500</t>
  </si>
  <si>
    <t>59 d.1</t>
  </si>
  <si>
    <t>Grzejniki stalowe  2-płytowe CV22  900/700</t>
  </si>
  <si>
    <t>60 d.1</t>
  </si>
  <si>
    <t>Grzejniki stalowe  2-płytowe CV22  900/900</t>
  </si>
  <si>
    <t>61 d.1</t>
  </si>
  <si>
    <t>Grzejniki stalowe  2-płytowe CV22  900/1000</t>
  </si>
  <si>
    <t>62 d.1</t>
  </si>
  <si>
    <t>KNNR 4 0418-11</t>
  </si>
  <si>
    <t>Grzejniki stalowe 3-płytowe  CV33  900/1100</t>
  </si>
  <si>
    <t>63 d.1</t>
  </si>
  <si>
    <t>Grzejniki stalowe 3-płytowe  CV33  900/1600</t>
  </si>
  <si>
    <t>64 d.1</t>
  </si>
  <si>
    <t>65 d.1</t>
  </si>
  <si>
    <t>66 d.1</t>
  </si>
  <si>
    <t>67 d.1</t>
  </si>
  <si>
    <t>68 d.1</t>
  </si>
  <si>
    <t>69 d.1</t>
  </si>
  <si>
    <t>70 d.1</t>
  </si>
  <si>
    <t>71 d.1</t>
  </si>
  <si>
    <t>72 d.1</t>
  </si>
  <si>
    <t>73 d.1</t>
  </si>
  <si>
    <t>74 d.1</t>
  </si>
  <si>
    <t>75 d.1</t>
  </si>
  <si>
    <t>76 d.1</t>
  </si>
  <si>
    <t>78 d.1</t>
  </si>
  <si>
    <t>KNNR 4 0406-02</t>
  </si>
  <si>
    <t>Próby szczelności instalacji c.o. z rur stalowych</t>
  </si>
  <si>
    <t>79 d.1</t>
  </si>
  <si>
    <t>KNNR 4 0406-03</t>
  </si>
  <si>
    <t>Próby szczelności instalacji c.o. z rur PE - próba zasadnicza (pulsacyjna)</t>
  </si>
  <si>
    <t>próba</t>
  </si>
  <si>
    <t>80 d.1</t>
  </si>
  <si>
    <t>KNNR 4 0406-05</t>
  </si>
  <si>
    <t>Próby szczelności instalacji c.o. z rur PE - dodatek za próbę w budynku</t>
  </si>
  <si>
    <t>81 d.1</t>
  </si>
  <si>
    <t>KNNR 4 0436-01</t>
  </si>
  <si>
    <t>Próby z dokonaniem regulacji instalacji centralnego ogrzewania</t>
  </si>
  <si>
    <t>urz.</t>
  </si>
  <si>
    <t>82 d.1</t>
  </si>
  <si>
    <t>KNR 0-34 0101-06</t>
  </si>
  <si>
    <t>83 d.1</t>
  </si>
  <si>
    <t>84 d.1</t>
  </si>
  <si>
    <t>KNR 0-34 0101-07</t>
  </si>
  <si>
    <t>85 d.1</t>
  </si>
  <si>
    <t>86 d.1</t>
  </si>
  <si>
    <t>87 d.1</t>
  </si>
  <si>
    <t>88 d.1</t>
  </si>
  <si>
    <t>89 d.1</t>
  </si>
  <si>
    <t>KNR-W 4-02 0521-02</t>
  </si>
  <si>
    <t>Demontaż grzejnika stalowego płytowego</t>
  </si>
  <si>
    <t>90 d.1</t>
  </si>
  <si>
    <t>KNR-W 4-02 0512-01</t>
  </si>
  <si>
    <t>Demontaż zaworu grzejnikowego śr. 15 mm</t>
  </si>
  <si>
    <t>91 d.1</t>
  </si>
  <si>
    <t>KNR-W 4-02 0517-01 Rx0,5</t>
  </si>
  <si>
    <t>Demontaż rur przyłącznych do grzejnika płytowego śr. 15 mm</t>
  </si>
  <si>
    <t>92 d.1</t>
  </si>
  <si>
    <t>93 d.1</t>
  </si>
  <si>
    <t>94 d.1</t>
  </si>
  <si>
    <t>KNR 7-28 0207-14 Rx0,5</t>
  </si>
  <si>
    <t>Przebicie otworów w stropach grub. 20 cm dla przewodów o śr.do 100 mm</t>
  </si>
  <si>
    <t>otw.</t>
  </si>
  <si>
    <t>95 d.2</t>
  </si>
  <si>
    <t>KNNR 4 0403-01</t>
  </si>
  <si>
    <t>Rurociągi w instalacjach c.t. stalowe o śr. nominalnej 15 mm o połączeniach spawanych na ścianach w budynkach</t>
  </si>
  <si>
    <t>96 d.2</t>
  </si>
  <si>
    <t>KNNR 4 0403-05</t>
  </si>
  <si>
    <t>Rurociągi w instalacjach c.t. stalowe o śr. nominalnej 40 mm o połączeniach spawanych na ścianach w budynkach</t>
  </si>
  <si>
    <t>97 d.2</t>
  </si>
  <si>
    <t>KNNR 4 0403-06</t>
  </si>
  <si>
    <t>Rurociągi w instalacjach c.t. stalowe o śr. nominalnej 50 mm o połączeniach spawanych na ścianach w budynkach</t>
  </si>
  <si>
    <t>98 d.2</t>
  </si>
  <si>
    <t>KNNR 4 0403-07</t>
  </si>
  <si>
    <t>Rurociągi w instalacjach c.t. stalowe o śr. nominalnej 65 mm o połączeniach spawanych na ścianach w budynkach</t>
  </si>
  <si>
    <t>99 d.2</t>
  </si>
  <si>
    <t>100 d.2</t>
  </si>
  <si>
    <t>101 d.2</t>
  </si>
  <si>
    <t>102 d.2</t>
  </si>
  <si>
    <t>103 d.2</t>
  </si>
  <si>
    <t>104 d.2</t>
  </si>
  <si>
    <t>105 d.2</t>
  </si>
  <si>
    <t>Przebicie otworów w stropach grub. 20 cm dla rur o śr.do 100 mm</t>
  </si>
  <si>
    <t>106 d.2</t>
  </si>
  <si>
    <t>KNR-W 2-15 0430-01</t>
  </si>
  <si>
    <t>Dwuzłączki o śr. nominalnej 15 mm</t>
  </si>
  <si>
    <t>107 d.2</t>
  </si>
  <si>
    <t>KNR-W 2-15 0430-03</t>
  </si>
  <si>
    <t>Dwuzłączki o śr. nominalnej 25 mm</t>
  </si>
  <si>
    <t>108 d.2</t>
  </si>
  <si>
    <t>KNR-W 2-15 0430-04</t>
  </si>
  <si>
    <t>Dwuzłączki o śr. nominalnej 32 mm</t>
  </si>
  <si>
    <t>109 d.2</t>
  </si>
  <si>
    <t>KNR-W 2-15 0430-05</t>
  </si>
  <si>
    <t>Dwuzłączki o śr. nominalnej 40 mm</t>
  </si>
  <si>
    <t>110 d.2</t>
  </si>
  <si>
    <t>111 d.2</t>
  </si>
  <si>
    <t>Zawory przelotowe odcinające dn 20</t>
  </si>
  <si>
    <t>112 d.2</t>
  </si>
  <si>
    <t>113 d.2</t>
  </si>
  <si>
    <t>114 d.2</t>
  </si>
  <si>
    <t>115 d.2</t>
  </si>
  <si>
    <t>Zawory spustowe dn 15 ze złączką na wąż</t>
  </si>
  <si>
    <t>116 d.2</t>
  </si>
  <si>
    <t>Zawory zwrotne mufowe dn 15</t>
  </si>
  <si>
    <t>117 d.2</t>
  </si>
  <si>
    <t>KNR-W 2-15 0526-02</t>
  </si>
  <si>
    <t>Zawory bezpieczeństwa 2,5 bar dn 25</t>
  </si>
  <si>
    <t>118 d.2</t>
  </si>
  <si>
    <t>Filtry siatkowe mufowe dn 15</t>
  </si>
  <si>
    <t>119 d.2</t>
  </si>
  <si>
    <t>Filtry siatkowe mufowe dn 25</t>
  </si>
  <si>
    <t>120 d.2</t>
  </si>
  <si>
    <t>Filtry siatkowe mufowe dn 32</t>
  </si>
  <si>
    <t>121 d.2</t>
  </si>
  <si>
    <t>Filtry siatkowe mufowe dn 40</t>
  </si>
  <si>
    <t>122 d.2</t>
  </si>
  <si>
    <t>123 d.2</t>
  </si>
  <si>
    <t>124 d.2</t>
  </si>
  <si>
    <t>125 d.2</t>
  </si>
  <si>
    <t>126 d.2</t>
  </si>
  <si>
    <t>127 d.2</t>
  </si>
  <si>
    <t>128 d.2</t>
  </si>
  <si>
    <t>129 d.2</t>
  </si>
  <si>
    <t>130 d.2</t>
  </si>
  <si>
    <t>Zawór mieszający 3-drog. Dn 10  z siłownikiem</t>
  </si>
  <si>
    <t>131 d.2</t>
  </si>
  <si>
    <t>Zawór mieszający 3-drog. Dn 15  z siłownikiem</t>
  </si>
  <si>
    <t>132 d.2</t>
  </si>
  <si>
    <t>Zawór mieszający 3-drog. Dn 20  z siłownikiem</t>
  </si>
  <si>
    <t>133 d.2</t>
  </si>
  <si>
    <t>Zawór mieszający 3-drog. Dn 25  z siłownikiem</t>
  </si>
  <si>
    <t>134 d.2</t>
  </si>
  <si>
    <t>KNR-W 2-15 0520-04</t>
  </si>
  <si>
    <t>Zawory odcinające kołnierzowe DN 50</t>
  </si>
  <si>
    <t>135 d.2</t>
  </si>
  <si>
    <t>Zawory odcinające kołnierzowe DN 65</t>
  </si>
  <si>
    <t>136 d.2</t>
  </si>
  <si>
    <t>KNR-W 2-15 0527-05</t>
  </si>
  <si>
    <t>Filtry (osadniki) kołnierzowe DN 65</t>
  </si>
  <si>
    <t>137 d.2</t>
  </si>
  <si>
    <t>KNR-W 2-15 0530-02</t>
  </si>
  <si>
    <t>Manometr tarczowy 0-4 bar z kurkiem</t>
  </si>
  <si>
    <t>138 d.2</t>
  </si>
  <si>
    <t>KNR-W 2-15 0530-01</t>
  </si>
  <si>
    <t>Termometr techniczny 0-100 st.C</t>
  </si>
  <si>
    <t>139 d.2</t>
  </si>
  <si>
    <t>KNR-W 7-07 0101-01</t>
  </si>
  <si>
    <t>140 d.2</t>
  </si>
  <si>
    <t>141 d.2</t>
  </si>
  <si>
    <t>KNR-W 2-15 0506-04</t>
  </si>
  <si>
    <t>142 d.2</t>
  </si>
  <si>
    <t>KNR-W 2-15 0510-01</t>
  </si>
  <si>
    <t>143 d.2</t>
  </si>
  <si>
    <t>KNR-W 7-12 0101-04</t>
  </si>
  <si>
    <t>Czyszczenie ręczne do trzeciego stopnia czystości rurociągów stalowych</t>
  </si>
  <si>
    <t>144 d.2</t>
  </si>
  <si>
    <t>KNR-W 7-12 0105-04</t>
  </si>
  <si>
    <t>Odtłuszczanie rurociągów stalowych</t>
  </si>
  <si>
    <t>145 d.2</t>
  </si>
  <si>
    <t>KNR-W 7-12 0201-04</t>
  </si>
  <si>
    <t>Malowanie farbami do gruntowania miniowymi rurociągów stalowych</t>
  </si>
  <si>
    <t>146 d.2</t>
  </si>
  <si>
    <t>KNR-W 7-12 0210-04</t>
  </si>
  <si>
    <t>Malowanie dwukrotne farbami emaliami ftalowymi rurociągów stalowych</t>
  </si>
  <si>
    <t>147 d.2</t>
  </si>
  <si>
    <t>148 d.2</t>
  </si>
  <si>
    <t>149 d.2</t>
  </si>
  <si>
    <t>150 d.2</t>
  </si>
  <si>
    <t>151 d.2</t>
  </si>
  <si>
    <t>152 d.2</t>
  </si>
  <si>
    <t>153 d.2</t>
  </si>
  <si>
    <t>154 d.2</t>
  </si>
  <si>
    <t>155 d.3</t>
  </si>
  <si>
    <t>KNR-W 2-15 0403-03</t>
  </si>
  <si>
    <t>Rurociągi stalowe czarne b/szwu, węzła cieplnego o śr. nominalnej 25 mm , połączeniach spawanych</t>
  </si>
  <si>
    <t>156 d.3</t>
  </si>
  <si>
    <t>KNR-W 2-15 0403-04</t>
  </si>
  <si>
    <t>Rurociągi stalowe czarne b/szwu, węzła cieplnego o śr. nominalnej 32 mm , połączeniach spawanych</t>
  </si>
  <si>
    <t>157 d.3</t>
  </si>
  <si>
    <t>Rurociągi stalowe czarne b/szwu, węzła cieplnego o śr. nominalnej 40 mm , połączeniach spawanych</t>
  </si>
  <si>
    <t>158 d.3</t>
  </si>
  <si>
    <t>Rurociągi stalowe czarne b/szwu, węzła cieplnego o śr. nominalnej 50 mm , połączeniach spawanych</t>
  </si>
  <si>
    <t>159 d.3</t>
  </si>
  <si>
    <t>Rurociągi stalowe czarne b/szwu, węzła cieplnego o śr. nominalnej 65 mm , połączeniach spawanych</t>
  </si>
  <si>
    <t>160 d.3</t>
  </si>
  <si>
    <t>KNR-W 2-15 0403-08</t>
  </si>
  <si>
    <t>Rurociągi stalowe czarne b/szwu, węzła cieplnego o śr. nominalnej 80 mm , połączeniach spawanych</t>
  </si>
  <si>
    <t>161 d.3</t>
  </si>
  <si>
    <t>KNR-W 2-15 0403-10</t>
  </si>
  <si>
    <t>Rurociągi stalowe czarne b/szwu, węzła cieplnego o śr. nominalnej 125 mm , połączeniach spawanych</t>
  </si>
  <si>
    <t>162 d.3</t>
  </si>
  <si>
    <t>KNR-W 2-15 0403-12</t>
  </si>
  <si>
    <t>Rurociągi stalowe czarne b/szwu, węzła cieplnego o śr. nominalnej 200 mm , połączeniach spawanych</t>
  </si>
  <si>
    <t>163 d.3</t>
  </si>
  <si>
    <t>KNR-W 2-15 0106-03</t>
  </si>
  <si>
    <t>Rurociągi stalowe ocynkowane o śr. nominalnej 25 mm o połącz. gwintow. - TWT-2</t>
  </si>
  <si>
    <t>164 d.3</t>
  </si>
  <si>
    <t>KNR-W 2-15 0106-06</t>
  </si>
  <si>
    <t>Rurociągi stalowe ocynkowane o śr. nominalnej 50 mm o połącz. gwintow. - TWT-2</t>
  </si>
  <si>
    <t>165 d.3</t>
  </si>
  <si>
    <t>KNR-W 2-15 0106-08</t>
  </si>
  <si>
    <t>Rurociągi stalowe ocynkowane o śr. nominalnej 80 mm o połącz. gwintow. - TWT-2</t>
  </si>
  <si>
    <t>166 d.3</t>
  </si>
  <si>
    <t>KNR-W 2-15 0513-02</t>
  </si>
  <si>
    <t>Rozdzielacz z rury stalowej DN 200</t>
  </si>
  <si>
    <t>167 d.3</t>
  </si>
  <si>
    <t>KNR-W 2-15 0513-03</t>
  </si>
  <si>
    <t>Rozdzielacz z rury stalowej DN 250</t>
  </si>
  <si>
    <t>168 d.3</t>
  </si>
  <si>
    <t>KNR-W 2-15 0520-02</t>
  </si>
  <si>
    <t>Zawory odcinające kołnierzowe DN 25</t>
  </si>
  <si>
    <t>169 d.3</t>
  </si>
  <si>
    <t>Zawory odcinające kołnierzowe DN 32</t>
  </si>
  <si>
    <t>170 d.3</t>
  </si>
  <si>
    <t>KNR-W 2-15 0520-03</t>
  </si>
  <si>
    <t>Zawory odcinające kołnierzowe DN 40</t>
  </si>
  <si>
    <t>171 d.3</t>
  </si>
  <si>
    <t>172 d.3</t>
  </si>
  <si>
    <t>173 d.3</t>
  </si>
  <si>
    <t>KNR-W 2-15 0520-05</t>
  </si>
  <si>
    <t>Zawory odcinające kołnierzowe DN 80</t>
  </si>
  <si>
    <t>174 d.3</t>
  </si>
  <si>
    <t>KNR-W 2-15 0520-06</t>
  </si>
  <si>
    <t>Zawory odcinające kołnierzowe DN 125</t>
  </si>
  <si>
    <t>175 d.3</t>
  </si>
  <si>
    <t>KNR-W 2-15 0520-08</t>
  </si>
  <si>
    <t>Zawory odcinające kołnierzowe DN 200</t>
  </si>
  <si>
    <t>176 d.3</t>
  </si>
  <si>
    <t>Zawory spustowe ze zł./wąż dn 25</t>
  </si>
  <si>
    <t>177 d.3</t>
  </si>
  <si>
    <t>KNR-W 2-15 0524-05</t>
  </si>
  <si>
    <t>Zawory bezpieczeństwa, kołnierzowe DN 65</t>
  </si>
  <si>
    <t>178 d.3</t>
  </si>
  <si>
    <t>Regulator różnicy ciśnień z ogranicz. przepływu DN 100</t>
  </si>
  <si>
    <t>179 d.3</t>
  </si>
  <si>
    <t>Manometr tarczowy 0-16 bar z kurkiem</t>
  </si>
  <si>
    <t>180 d.3</t>
  </si>
  <si>
    <t>Termometr techniczny 0-120 st.C</t>
  </si>
  <si>
    <t>181 d.3</t>
  </si>
  <si>
    <t>Czyszczenie ręczne do 3-ego stopnia czystości rurociągów stalowych</t>
  </si>
  <si>
    <t>182 d.3</t>
  </si>
  <si>
    <t>183 d.3</t>
  </si>
  <si>
    <t>184 d.3</t>
  </si>
  <si>
    <t>185 d.3</t>
  </si>
  <si>
    <t>186 d.3</t>
  </si>
  <si>
    <t>187 d.3</t>
  </si>
  <si>
    <t>188 d.3</t>
  </si>
  <si>
    <t>189 d.3</t>
  </si>
  <si>
    <t>190 d.3</t>
  </si>
  <si>
    <t>191 d.3</t>
  </si>
  <si>
    <t>192 d.3</t>
  </si>
  <si>
    <t>193 d.3</t>
  </si>
  <si>
    <t>194 d.3</t>
  </si>
  <si>
    <t>Węzeł cieplny kompaktowy (w/g potrzeb określ. w projekcie) - dostawa i montaż</t>
  </si>
  <si>
    <t>195 d.3</t>
  </si>
  <si>
    <t>KNNR 4 0528-01</t>
  </si>
  <si>
    <t>Próby szczelności węzła cieplnego</t>
  </si>
  <si>
    <t>196 d.3</t>
  </si>
  <si>
    <t>KNNR 4 0529-01</t>
  </si>
  <si>
    <t>Uruchomienie węzła cieplnego</t>
  </si>
  <si>
    <t>197 d.3</t>
  </si>
  <si>
    <t>Roboty demontażowe istn. węzła cieplnego</t>
  </si>
  <si>
    <t>198 d.3</t>
  </si>
  <si>
    <t>KNR-W 2-02 1104-02</t>
  </si>
  <si>
    <t>Warstwy wyrównawcze posadzki z zaprawy cementowej grubości 20 mm zatarte na gładko</t>
  </si>
  <si>
    <t>199 d.3</t>
  </si>
  <si>
    <t>NNRNKB 202 1130-02</t>
  </si>
  <si>
    <t>Warstwy wyrównujące z zaprawy samopoziomującej grub. 5 mm wykonywane w pomieszczeniu węzła</t>
  </si>
  <si>
    <t>200 d.3</t>
  </si>
  <si>
    <t>KNR-W 4-01 0711-01</t>
  </si>
  <si>
    <t>Uzupełnienie tynków wewnętrznych zwykłych kat.III z zaprawy cem.-wap. na ścianach wewnątrz. pomieszczeń o pow. do 1 m2 w 1 miejscu</t>
  </si>
  <si>
    <t>201 d.3</t>
  </si>
  <si>
    <t>KNR-W 2-02 1510-07 Rx0,6</t>
  </si>
  <si>
    <t>Malowanie farbami emulsyjnymi powierzchni wewnętrznych - suchych tynków z gruntowaniem</t>
  </si>
  <si>
    <t>202 d.3</t>
  </si>
  <si>
    <t>KNR-W 2-02 1510-07</t>
  </si>
  <si>
    <t>Dwukrotne malowanie farbami emulsyjnymi powierzchni wewnętrznych - suchych tynków z gruntowaniem</t>
  </si>
  <si>
    <t>203 d.3</t>
  </si>
  <si>
    <t>KNR-W 2-02 1511-01</t>
  </si>
  <si>
    <t>Dwukrotne malowanie farbami poliwinylowymi powierzchni wewnętrznych - tynków gładkich</t>
  </si>
  <si>
    <t>KNR-W 2-01 0310-0501</t>
  </si>
  <si>
    <t>KNR-W 2-01 0222-01</t>
  </si>
  <si>
    <t>KNR-W 2-01 0228-02</t>
  </si>
  <si>
    <t>KNNR 4 0203-03</t>
  </si>
  <si>
    <t>Rurociągi z PVC-U SN8 kanalizacyjne o śr. 110 mm - w wykopie</t>
  </si>
  <si>
    <t>KNNR 4 0203-04</t>
  </si>
  <si>
    <t>Rurociągi z PVC-U SN8 kanalizacyjne o śr. 160 mm - w wykopie</t>
  </si>
  <si>
    <t>KNNR 4 0203-05</t>
  </si>
  <si>
    <t>Rurociągi z PVC-U SN8 kanalizacyjne o śr. 200 mm - w wykopie</t>
  </si>
  <si>
    <t>Rurociągi z PVC-U SN8 kanalizacyjne o śr. 160 mm - na dachu garażu</t>
  </si>
  <si>
    <t>KNR-W 2-15 0211-03</t>
  </si>
  <si>
    <t>Wykonanie podejść odpływowych z PVC o śr. 110 mm - do odwodnień liniowych</t>
  </si>
  <si>
    <t>podej.</t>
  </si>
  <si>
    <t>KNR 2-28 0407-01</t>
  </si>
  <si>
    <t>KNR 2-28 0406-05</t>
  </si>
  <si>
    <t>KNNR 4 1413-05</t>
  </si>
  <si>
    <t>KNR-W 2-15 0216-02</t>
  </si>
  <si>
    <t>KNR 7-28 0204-12</t>
  </si>
  <si>
    <t>KNR-W 2-17 0101-04</t>
  </si>
  <si>
    <t>Przewody wentylacyjne z blachy stalowej, prostokątne, typ A/I o obwodzie do 1400 mm - udział kształtek do 35 %</t>
  </si>
  <si>
    <t>KNR-W 2-17 0101-05</t>
  </si>
  <si>
    <t>Przewody wentylacyjne z blachy stalowej, prostokątne, typ A/I o obwodzie do 1800 mm - udział kształtek do 35 %</t>
  </si>
  <si>
    <t>Przewody wentylacyjne z blachy stalowej, prostokątne, typ A/I o obwodzie do 4400 mm - udział kształtek do 35 %</t>
  </si>
  <si>
    <t>Przewody wentylacyjne z blachy stalowej, prostokątne, typ A/I o obwodzie do 8000 mm - udział kształtek do 35 %</t>
  </si>
  <si>
    <t>6 d.1.1</t>
  </si>
  <si>
    <t>7 d.1.1</t>
  </si>
  <si>
    <t>8 d.1.1</t>
  </si>
  <si>
    <t>9 d.1.1</t>
  </si>
  <si>
    <t>KNR-W 2-17 0122-02</t>
  </si>
  <si>
    <t>Przewody wentylacyjne z blachy stalowej, kołowe, typ Spiro śr. 125 mm - udział kształtek do 35 %</t>
  </si>
  <si>
    <t>10 d.1.1</t>
  </si>
  <si>
    <t>Przewody wentylacyjne z blachy stalowej, kołowe, typ Spiro śr. 200 mm - udział kształtek do 35 %</t>
  </si>
  <si>
    <t>11 d.1.1</t>
  </si>
  <si>
    <t>KNR-W 2-17 0122-03</t>
  </si>
  <si>
    <t>Przewody wentylacyjne z blachy stalowej, kołowe, typ Spiro śr. 315 mm - udział kształtek do 35 %</t>
  </si>
  <si>
    <t>12 d.1.1</t>
  </si>
  <si>
    <t>KNR-W 2-17 0122-04</t>
  </si>
  <si>
    <t>Przewody wentylacyjne z blachy stalowej, kołowe, typ Spiro śr. 400 mm - udział kształtek do 35 %</t>
  </si>
  <si>
    <t>13 d.1.1</t>
  </si>
  <si>
    <t>KNR-W 2-17 0122-05</t>
  </si>
  <si>
    <t>Przewody wentylacyjne z blachy stalowej, kołowe, typ Spiro śr. 500 mm - udział kształtek do 35 %</t>
  </si>
  <si>
    <t>14 d.1.1</t>
  </si>
  <si>
    <t>KNR-W 2-17 0122-06</t>
  </si>
  <si>
    <t>Przewody wentylacyjne z blachy stalowej, kołowe, typ Spiro śr. 1400 mm - udział kształtek do 35 %</t>
  </si>
  <si>
    <t>15 d.1.1</t>
  </si>
  <si>
    <t>16 d.1.1</t>
  </si>
  <si>
    <t>KNR 2-17 0122-01</t>
  </si>
  <si>
    <t>Przewody elastyczne izolowane o śr.125 mm</t>
  </si>
  <si>
    <t>17 d.1.1</t>
  </si>
  <si>
    <t>Przewody elastyczne izolowane o śr.355 mm</t>
  </si>
  <si>
    <t>18 d.1.1</t>
  </si>
  <si>
    <t>KNR-W 2-17 0146-01</t>
  </si>
  <si>
    <t>Wyrzutnie ścienne prostokątne typ A 250x250 mm</t>
  </si>
  <si>
    <t>19 d.1.1</t>
  </si>
  <si>
    <t>KNR-W 2-17 0146-04</t>
  </si>
  <si>
    <t>Wyrzutnie ścienne prostokątne typ A 800x800 mm</t>
  </si>
  <si>
    <t>20 d.1.1</t>
  </si>
  <si>
    <t>KNR-W 2-17 0134-02</t>
  </si>
  <si>
    <t>Przepustnice wielopłaszczyznowe prostokątne 300x300 mm</t>
  </si>
  <si>
    <t>21 d.1.1</t>
  </si>
  <si>
    <t>Przepustnice wielopłaszczyznowe prostokątne 400x400 mm</t>
  </si>
  <si>
    <t>22 d.1.1</t>
  </si>
  <si>
    <t>Przepustnice wielopłaszczyznowe prostokątne 500x300 mm</t>
  </si>
  <si>
    <t>23 d.1.1</t>
  </si>
  <si>
    <t>Przepustnice wielopłaszczyznowe prostokątne 500x500 mm</t>
  </si>
  <si>
    <t>24 d.1.1</t>
  </si>
  <si>
    <t>Przepustnice wielopłaszczyznowe prostokątne 500x800 mm</t>
  </si>
  <si>
    <t>25 d.1.1</t>
  </si>
  <si>
    <t>Przepustnice wielopłaszczyznowe prostokątne 600x315 mm</t>
  </si>
  <si>
    <t>26 d.1.1</t>
  </si>
  <si>
    <t>Przepustnice wielopłaszczyznowe prostokątne 600x400 mm</t>
  </si>
  <si>
    <t>27 d.1.1</t>
  </si>
  <si>
    <t>Przepustnice wielopłaszczyznowe prostokątne 630x500 mm</t>
  </si>
  <si>
    <t>28 d.1.1</t>
  </si>
  <si>
    <t>Przepustnice wielopłaszczyznowe prostokątne 700x400 mm</t>
  </si>
  <si>
    <t>29 d.1.1</t>
  </si>
  <si>
    <t>Przepustnice wielopłaszczyznowe prostokątne 800x315 mm</t>
  </si>
  <si>
    <t>30 d.1.1</t>
  </si>
  <si>
    <t>Przepustnice wielopłaszczyznowe prostokątne 800x400 mm</t>
  </si>
  <si>
    <t>31 d.1.1</t>
  </si>
  <si>
    <t>KNR-W 2-17 0131-01</t>
  </si>
  <si>
    <t>Przepustnice stalowe kołowe, typ B o śr. 100 mm</t>
  </si>
  <si>
    <t>32 d.1.1</t>
  </si>
  <si>
    <t>KNR-W 2-17 0131-02</t>
  </si>
  <si>
    <t>Przepustnice stalowe kołowe, typ B o śr. 125 mm</t>
  </si>
  <si>
    <t>33 d.1.1</t>
  </si>
  <si>
    <t>Przepustnice stalowe kołowe, typ B o śr. 160 mm</t>
  </si>
  <si>
    <t>34 d.1.1</t>
  </si>
  <si>
    <t>Przepustnice stalowe kołowe, typ B o śr. 200 mm</t>
  </si>
  <si>
    <t>35 d.1.1</t>
  </si>
  <si>
    <t>KNR-W 2-17 0131-03</t>
  </si>
  <si>
    <t>Przepustnice stalowe kołowe, typ B o śr. 250 mm</t>
  </si>
  <si>
    <t>36 d.1.1</t>
  </si>
  <si>
    <t>Przepustnice stalowe kołowe, typ B o śr. 315 mm</t>
  </si>
  <si>
    <t>37 d.1.1</t>
  </si>
  <si>
    <t>KNR-W 2-17 0131-04</t>
  </si>
  <si>
    <t>Przepustnice stalowe kołowe, typ B o śr. 355 mm</t>
  </si>
  <si>
    <t>38 d.1.1</t>
  </si>
  <si>
    <t>Przepustnice stalowe kołowe, typ B o śr. 400 mm</t>
  </si>
  <si>
    <t>39 d.1.1</t>
  </si>
  <si>
    <t>KNR-W 2-17 0131-06</t>
  </si>
  <si>
    <t>Przepustnice stalowe kołowe, typ B o śr. 630 mm</t>
  </si>
  <si>
    <t>40 d.1.1</t>
  </si>
  <si>
    <t>KNR-W 2-17 0154-01</t>
  </si>
  <si>
    <t>41 d.1.1</t>
  </si>
  <si>
    <t>KNR-W 2-17 0154-02</t>
  </si>
  <si>
    <t>42 d.1.1</t>
  </si>
  <si>
    <t>KNR-W 2-17 0154-03</t>
  </si>
  <si>
    <t>43 d.1.1</t>
  </si>
  <si>
    <t>44 d.1.1</t>
  </si>
  <si>
    <t>KNR-W 2-17 0154-04</t>
  </si>
  <si>
    <t>45 d.1.1</t>
  </si>
  <si>
    <t>46 d.1.1</t>
  </si>
  <si>
    <t>47 d.1.1</t>
  </si>
  <si>
    <t>48 d.1.1</t>
  </si>
  <si>
    <t>49 d.1.1</t>
  </si>
  <si>
    <t>50 d.1.1</t>
  </si>
  <si>
    <t>51 d.1.1</t>
  </si>
  <si>
    <t>KNR-W 2-17 0154-05</t>
  </si>
  <si>
    <t>52 d.1.1</t>
  </si>
  <si>
    <t>53 d.1.1</t>
  </si>
  <si>
    <t>54 d.1.1</t>
  </si>
  <si>
    <t>55 d.1.1</t>
  </si>
  <si>
    <t>56 d.1.1</t>
  </si>
  <si>
    <t>57 d.1.1</t>
  </si>
  <si>
    <t>58 d.1.1</t>
  </si>
  <si>
    <t>59 d.1.1</t>
  </si>
  <si>
    <t>60 d.1.1</t>
  </si>
  <si>
    <t>61 d.1.1</t>
  </si>
  <si>
    <t>62 d.1.1</t>
  </si>
  <si>
    <t>KNR-W 2-17 0155-03</t>
  </si>
  <si>
    <t>Tłumiki akustyczne rurowe proste o śr. 250/2000</t>
  </si>
  <si>
    <t>63 d.1.1</t>
  </si>
  <si>
    <t>Tłumiki akustyczne rurowe proste o śr. 315/1000</t>
  </si>
  <si>
    <t>64 d.1.1</t>
  </si>
  <si>
    <t>KNR-W 2-17 0155-04</t>
  </si>
  <si>
    <t>Tłumiki akustyczne rurowe proste o śr. 400/1500</t>
  </si>
  <si>
    <t>65 d.1.1</t>
  </si>
  <si>
    <t>Klapy p.poż. prostokątne 630x400 mm z siłownikiem</t>
  </si>
  <si>
    <t>66 d.1.1</t>
  </si>
  <si>
    <t>Klapy p.poż. prostokątne 630x630 mm z siłownikiem</t>
  </si>
  <si>
    <t>67 d.1.1</t>
  </si>
  <si>
    <t>Klapy p.poż. prostokątne 500x630 mm z siłownikiem</t>
  </si>
  <si>
    <t>68 d.1.1</t>
  </si>
  <si>
    <t>Klapy p.poż. prostokątne 700x400 mm z siłownikiem</t>
  </si>
  <si>
    <t>69 d.1.1</t>
  </si>
  <si>
    <t>Klapy p.poż. prostokątne 800x250 mm z siłownikiem</t>
  </si>
  <si>
    <t>70 d.1.1</t>
  </si>
  <si>
    <t>Klapy p.poż. prostokątne 800x400 mm z siłownikiem</t>
  </si>
  <si>
    <t>71 d.1.1</t>
  </si>
  <si>
    <t>KNR-W 2-17 0134-03</t>
  </si>
  <si>
    <t>Klapy p.poż. prostokątne 1000x500 mm z siłownikiem</t>
  </si>
  <si>
    <t>72 d.1.1</t>
  </si>
  <si>
    <t>Klapy p.poż. prostokątne 1000x600 mm z siłownikiem</t>
  </si>
  <si>
    <t>73 d.1.1</t>
  </si>
  <si>
    <t>Klapy p.poż. prostokątne 1000x400 mm z siłownikiem</t>
  </si>
  <si>
    <t>74 d.1.1</t>
  </si>
  <si>
    <t>Klapy p.poż. prostokątne 1200x300 mm z siłownikiem</t>
  </si>
  <si>
    <t>75 d.1.1</t>
  </si>
  <si>
    <t>Klapy p.poż. prostokątne 800x800 mm z siłownikiem</t>
  </si>
  <si>
    <t>76 d.1.1</t>
  </si>
  <si>
    <t>Klapy p.poż. prostokątne 800x630 mm z siłownikiem</t>
  </si>
  <si>
    <t>77 d.1.1</t>
  </si>
  <si>
    <t>Klapy p.poż. prostokątne 800x450 mm z siłownikiem</t>
  </si>
  <si>
    <t>78 d.1.1</t>
  </si>
  <si>
    <t>Klapy p.poż. prostokątne 800x500 mm z siłownikiem</t>
  </si>
  <si>
    <t>79 d.1.1</t>
  </si>
  <si>
    <t>KNR-W 2-17 0134-05</t>
  </si>
  <si>
    <t>Klapy p.poż. prostokątne 1200x600 mm z siłownikiem</t>
  </si>
  <si>
    <t>80 d.1.1</t>
  </si>
  <si>
    <t>Klapy p.poż. prostokątne 1250x600 mm z siłownikiem</t>
  </si>
  <si>
    <t>81 d.1.1</t>
  </si>
  <si>
    <t>Klapy p.poż. prostokątne 1250x500 mm z siłownikiem</t>
  </si>
  <si>
    <t>82 d.1.1</t>
  </si>
  <si>
    <t>KNR-W 2-17 0134-07</t>
  </si>
  <si>
    <t>Klapy p.poż. prostokątne 1500x750 mm z siłownikiem</t>
  </si>
  <si>
    <t>83 d.1.1</t>
  </si>
  <si>
    <t>Klapy p.poż. prostokątne 1500x1000 mm z siłownikiem</t>
  </si>
  <si>
    <t>84 d.1.1</t>
  </si>
  <si>
    <t>Klapy p.poż. prostokątne 1800x800 mm z siłownikiem</t>
  </si>
  <si>
    <t>85 d.1.1</t>
  </si>
  <si>
    <t>Klapy p.poż. prostokątne 2300x1300 mm z siłownikiem</t>
  </si>
  <si>
    <t>86 d.1.1</t>
  </si>
  <si>
    <t>87 d.1.1</t>
  </si>
  <si>
    <t>88 d.1.1</t>
  </si>
  <si>
    <t>89 d.1.1</t>
  </si>
  <si>
    <t>90 d.1.1</t>
  </si>
  <si>
    <t>91 d.1.1</t>
  </si>
  <si>
    <t>92 d.1.1</t>
  </si>
  <si>
    <t>93 d.1.1</t>
  </si>
  <si>
    <t>94 d.1.1</t>
  </si>
  <si>
    <t>KNR-W 2-17 0138-01</t>
  </si>
  <si>
    <t>Kratki wentylacyjne obwodzie do 800 mm - 200x100 mm</t>
  </si>
  <si>
    <t>95 d.1.1</t>
  </si>
  <si>
    <t>Kratki wentylacyjne obwodzie do 800 mm - 200x150 mm</t>
  </si>
  <si>
    <t>96 d.1.1</t>
  </si>
  <si>
    <t>Kratki wentylacyjne obwodzie do 800 mm - 200x200 mm</t>
  </si>
  <si>
    <t>97 d.1.1</t>
  </si>
  <si>
    <t>KNR-W 2-17 0138-02</t>
  </si>
  <si>
    <t>Kratki wentylacyjne obwodzie do 1200 mm - 300x200 mm</t>
  </si>
  <si>
    <t>98 d.1.1</t>
  </si>
  <si>
    <t>Kratki wentylacyjne obwodzie do 1200 mm - 400x200 mm</t>
  </si>
  <si>
    <t>99 d.1.1</t>
  </si>
  <si>
    <t>KNR-W 2-17 0138-04</t>
  </si>
  <si>
    <t>Kratki wentylacyjne obwodzie do 2000 mm - 500x300 mm</t>
  </si>
  <si>
    <t>100 d.1.1</t>
  </si>
  <si>
    <t>Kratki wentylacyjne obwodzie do 2000 mm - 500x500 mm</t>
  </si>
  <si>
    <t>101 d.1.1</t>
  </si>
  <si>
    <t>Kratki wentylacyjne obwodzie do 2000 mm - 600x300 mm</t>
  </si>
  <si>
    <t>102 d.1.1</t>
  </si>
  <si>
    <t>Kratki wentylacyjne obwodzie do 2000 mm - 600x400 mm</t>
  </si>
  <si>
    <t>103 d.1.1</t>
  </si>
  <si>
    <t>Kratki wentylacyjne obwodzie do 2400 mm - 500x700 mm</t>
  </si>
  <si>
    <t>104 d.1.1</t>
  </si>
  <si>
    <t>Kratki wentylacyjne obwodzie do 2400 mm - 1000x300 mm</t>
  </si>
  <si>
    <t>105 d.1.1</t>
  </si>
  <si>
    <t>Kratki wentylacyjne obwodzie do 2400 mm - 1000x400 mm</t>
  </si>
  <si>
    <t>106 d.1.1</t>
  </si>
  <si>
    <t>Kratki wentylacyjne obwodzie do 2400 mm - 800x400 mm</t>
  </si>
  <si>
    <t>107 d.1.1</t>
  </si>
  <si>
    <t>Kratki wentylacyjne obwodzie do 2400 mm - 1000x800 mm</t>
  </si>
  <si>
    <t>108 d.1.1</t>
  </si>
  <si>
    <t>Kratki spęczniające p.poż. 300x200 mm z osłoną</t>
  </si>
  <si>
    <t>109 d.1.1</t>
  </si>
  <si>
    <t>Kratki kontaktowe o wym. 300x200 mm</t>
  </si>
  <si>
    <t>110 d.1.1</t>
  </si>
  <si>
    <t>KNR-W 2-17 0140-01</t>
  </si>
  <si>
    <t>111 d.1.1</t>
  </si>
  <si>
    <t>112 d.1.1</t>
  </si>
  <si>
    <t>113 d.1.1</t>
  </si>
  <si>
    <t>KNR-W 2-17 0140-03 Rx2</t>
  </si>
  <si>
    <t>Dysza dalekiego zasiegu o śr.315 mm z przepustnicą</t>
  </si>
  <si>
    <t>114 d.1.1</t>
  </si>
  <si>
    <t>KNR-W 2-17 0139-02</t>
  </si>
  <si>
    <t>115 d.1.1</t>
  </si>
  <si>
    <t>KNR-W 2-17 0139-04</t>
  </si>
  <si>
    <t>116 d.1.1</t>
  </si>
  <si>
    <t>117 d.1.1</t>
  </si>
  <si>
    <t>KNR-W 2-17 0140-02</t>
  </si>
  <si>
    <t>118 d.1.1</t>
  </si>
  <si>
    <t>KNR-W 2-17 0140-03</t>
  </si>
  <si>
    <t>119 d.1.1</t>
  </si>
  <si>
    <t>120 d.1.2</t>
  </si>
  <si>
    <t>KNR-W 2-17 0323-02</t>
  </si>
  <si>
    <t>121 d.1.2</t>
  </si>
  <si>
    <t>122 d.1.2</t>
  </si>
  <si>
    <t>KNR-W 2-17 0323-01</t>
  </si>
  <si>
    <t>123 d.1.2</t>
  </si>
  <si>
    <t>124 d.1.2</t>
  </si>
  <si>
    <t>125 d.1.2</t>
  </si>
  <si>
    <t>126 d.1.2</t>
  </si>
  <si>
    <t>127 d.1.2</t>
  </si>
  <si>
    <t>128 d.1.2</t>
  </si>
  <si>
    <t>129 d.1.2</t>
  </si>
  <si>
    <t>130 d.1.2</t>
  </si>
  <si>
    <t>KNR 7-08 0301-01</t>
  </si>
  <si>
    <t>Układ automatyki i sterowania centrali NW1</t>
  </si>
  <si>
    <t>131 d.1.2</t>
  </si>
  <si>
    <t>Układ automatyki i sterowania centrali NW2</t>
  </si>
  <si>
    <t>132 d.1.2</t>
  </si>
  <si>
    <t>Układ automatyki i sterowania centrali NW3</t>
  </si>
  <si>
    <t>133 d.1.2</t>
  </si>
  <si>
    <t>Układ automatyki i sterowania centrali NW4</t>
  </si>
  <si>
    <t>134 d.1.2</t>
  </si>
  <si>
    <t>Układ automatyki i sterowania centrali NW5</t>
  </si>
  <si>
    <t>135 d.1.2</t>
  </si>
  <si>
    <t>Układ automatyki i sterowania centrali NW6</t>
  </si>
  <si>
    <t>136 d.1.2</t>
  </si>
  <si>
    <t>Układ automatyki i sterowania centrali NW8</t>
  </si>
  <si>
    <t>137 d.1.2</t>
  </si>
  <si>
    <t>Układ automatyki i sterowania centrali NW9</t>
  </si>
  <si>
    <t>138 d.1.2</t>
  </si>
  <si>
    <t>Układ automatyki i sterowania centrali NW10</t>
  </si>
  <si>
    <t>139 d.1.2</t>
  </si>
  <si>
    <t>Układ automatyki i sterowania centrali NW11</t>
  </si>
  <si>
    <t>140 d.1.2</t>
  </si>
  <si>
    <t>Uruchomienie central wentylacyjnych</t>
  </si>
  <si>
    <t>141 d.1.2</t>
  </si>
  <si>
    <t>142 d.1.2</t>
  </si>
  <si>
    <t>143 d.1.2</t>
  </si>
  <si>
    <t>144 d.1.2</t>
  </si>
  <si>
    <t>145 d.1.2</t>
  </si>
  <si>
    <t>146 d.1.2</t>
  </si>
  <si>
    <t>147 d.1.2</t>
  </si>
  <si>
    <t>KNR-W 2-17 0205-01</t>
  </si>
  <si>
    <t>148 d.1.2</t>
  </si>
  <si>
    <t>149 d.1.2</t>
  </si>
  <si>
    <t>150 d.1.2</t>
  </si>
  <si>
    <t>151 d.1.2</t>
  </si>
  <si>
    <t>152 d.1.2</t>
  </si>
  <si>
    <t>KNR 7-24 0148-06</t>
  </si>
  <si>
    <t>Konstrukcje wsporcze pod centrale wentylacyjne</t>
  </si>
  <si>
    <t>kg</t>
  </si>
  <si>
    <t>153 d.1.3</t>
  </si>
  <si>
    <t>KNR 9-16 0103-06</t>
  </si>
  <si>
    <t>154 d.1.3</t>
  </si>
  <si>
    <t>KNR 9-16 0108-02</t>
  </si>
  <si>
    <t>155 d.2</t>
  </si>
  <si>
    <t>KNR 7-24 0153-04</t>
  </si>
  <si>
    <t>156 d.2</t>
  </si>
  <si>
    <t>157 d.2</t>
  </si>
  <si>
    <t>KNR 2-15 0424-03</t>
  </si>
  <si>
    <t>158 d.2</t>
  </si>
  <si>
    <t>159 d.2</t>
  </si>
  <si>
    <t>160 d.2</t>
  </si>
  <si>
    <t>161 d.2</t>
  </si>
  <si>
    <t>KNR 7-24 0153-01</t>
  </si>
  <si>
    <t>162 d.2</t>
  </si>
  <si>
    <t>KNR 7-24 0153-02</t>
  </si>
  <si>
    <t>163 d.2</t>
  </si>
  <si>
    <t>164 d.2</t>
  </si>
  <si>
    <t>165 d.2</t>
  </si>
  <si>
    <t>166 d.2</t>
  </si>
  <si>
    <t>167 d.2</t>
  </si>
  <si>
    <t>168 d.2</t>
  </si>
  <si>
    <t>169 d.2</t>
  </si>
  <si>
    <t>170 d.2</t>
  </si>
  <si>
    <t>171 d.2</t>
  </si>
  <si>
    <t>172 d.2</t>
  </si>
  <si>
    <t>173 d.2</t>
  </si>
  <si>
    <t>174 d.2</t>
  </si>
  <si>
    <t>175 d.2</t>
  </si>
  <si>
    <t>176 d.2</t>
  </si>
  <si>
    <t>177 d.2</t>
  </si>
  <si>
    <t>178 d.2</t>
  </si>
  <si>
    <t>Interfrejs komunikacyjny urządzeń VRF</t>
  </si>
  <si>
    <t>179 d.2</t>
  </si>
  <si>
    <t>Instalacja sterowania VRF/BACnet</t>
  </si>
  <si>
    <t>180 d.2</t>
  </si>
  <si>
    <t>181 d.2</t>
  </si>
  <si>
    <t>KNR 724 0513-0500</t>
  </si>
  <si>
    <t>182 d.2</t>
  </si>
  <si>
    <t>KNR 724 0514-0500</t>
  </si>
  <si>
    <t>183 d.2</t>
  </si>
  <si>
    <t>KNR 724 0515-0500</t>
  </si>
  <si>
    <t>184 d.2</t>
  </si>
  <si>
    <t>KNR 724 0516-0500</t>
  </si>
  <si>
    <t>185 d.2</t>
  </si>
  <si>
    <t>186 d.2</t>
  </si>
  <si>
    <t>KNR-W 2-15 0432-03</t>
  </si>
  <si>
    <t>187 d.2</t>
  </si>
  <si>
    <t>188 d.2</t>
  </si>
  <si>
    <t>189 d.2</t>
  </si>
  <si>
    <t>190 d.2</t>
  </si>
  <si>
    <t>191 d.2</t>
  </si>
  <si>
    <t>192 d.2</t>
  </si>
  <si>
    <t>193 d.2</t>
  </si>
  <si>
    <t>194 d.2</t>
  </si>
  <si>
    <t>195 d.2</t>
  </si>
  <si>
    <t>196 d.2</t>
  </si>
  <si>
    <t>197 d.2</t>
  </si>
  <si>
    <t>198 d.2</t>
  </si>
  <si>
    <t>199 d.2</t>
  </si>
  <si>
    <t>200 d.2</t>
  </si>
  <si>
    <t>201 d.2</t>
  </si>
  <si>
    <t>202 d.2</t>
  </si>
  <si>
    <t>KNR-W 2-17 0315-04</t>
  </si>
  <si>
    <t>203 d.2</t>
  </si>
  <si>
    <t>Sterowanie (zestaw pracy naprzemiennej) - Amplikatorni, Tyrystorowni, Rozdzielni głównej</t>
  </si>
  <si>
    <t>204 d.2</t>
  </si>
  <si>
    <t>Serwer (zestaw pracy naprzemiennej) - Serwerowni i Amplifi</t>
  </si>
  <si>
    <t>205 d.2</t>
  </si>
  <si>
    <t>206 d.2</t>
  </si>
  <si>
    <t>207 d.2</t>
  </si>
  <si>
    <t>208 d.2</t>
  </si>
  <si>
    <t>209 d.2</t>
  </si>
  <si>
    <t>KNR INSTAL 0102-01</t>
  </si>
  <si>
    <t>210 d.2</t>
  </si>
  <si>
    <t>211 d.2</t>
  </si>
  <si>
    <t>212 d.2</t>
  </si>
  <si>
    <t>KNR INSTAL 0102-02</t>
  </si>
  <si>
    <t>213 d.2</t>
  </si>
  <si>
    <t>KNR INSTAL 0102-03</t>
  </si>
  <si>
    <t>214 d.2</t>
  </si>
  <si>
    <t>KNR INSTAL 0102-04</t>
  </si>
  <si>
    <t>215 d.2</t>
  </si>
  <si>
    <t>KNR INSTAL 0102-05</t>
  </si>
  <si>
    <t>216 d.2</t>
  </si>
  <si>
    <t>KNR 0-34 0104-03</t>
  </si>
  <si>
    <t>217 d.2</t>
  </si>
  <si>
    <t>218 d.2</t>
  </si>
  <si>
    <t>219 d.2</t>
  </si>
  <si>
    <t>220 d.2</t>
  </si>
  <si>
    <t>221 d.2</t>
  </si>
  <si>
    <t>222 d.2</t>
  </si>
  <si>
    <t>KNR-W 2-15 0112-01</t>
  </si>
  <si>
    <t>KNR-W 2-15 0112-02</t>
  </si>
  <si>
    <t>KNR-W 2-15 0112-03</t>
  </si>
  <si>
    <t>KNR-W 2-15 0112-04</t>
  </si>
  <si>
    <t>KNR-W 2-15 0112-05</t>
  </si>
  <si>
    <t>KNR-W 2-15 0112-06</t>
  </si>
  <si>
    <t>KNR-W 2-15 0112-07</t>
  </si>
  <si>
    <t>KNR-W 2-15 0116-01</t>
  </si>
  <si>
    <t>Dodatki za podejścia dopływowe z rur PE do zaworów czerpalnych, baterii o śr. 16 mm</t>
  </si>
  <si>
    <t>KNR-W 2-15 0116-06</t>
  </si>
  <si>
    <t>Dodatki za podejścia dopływowe z rur PE do płuczek ustepowych o śr. 16 mm</t>
  </si>
  <si>
    <t>KNNR 4 0130-01</t>
  </si>
  <si>
    <t>KNNR 4 0130-02</t>
  </si>
  <si>
    <t>Zawory przelotowe kulowe dn 20 ze śrubunkiem</t>
  </si>
  <si>
    <t>KNNR 4 0130-03</t>
  </si>
  <si>
    <t>Zawory przelotowe kulowe dn 25 ze śrubunkiem</t>
  </si>
  <si>
    <t>KNNR 4 0130-04</t>
  </si>
  <si>
    <t>Zawory przelotowe kulowe dn 32 ze śrubunkiem</t>
  </si>
  <si>
    <t>KNR-W 2-15 0130-05</t>
  </si>
  <si>
    <t>Zawory przelotowe kulowe dn 40 ze śrubunkiem</t>
  </si>
  <si>
    <t>KNR-W 2-15 0130-07</t>
  </si>
  <si>
    <t>Zawory przelotowe kulowe dn 65 ze śrubunkiem</t>
  </si>
  <si>
    <t>KNR-W 2-15 0130-08</t>
  </si>
  <si>
    <t>Zawory przelotowe kulowe dn 80 - mufowe</t>
  </si>
  <si>
    <t>Zawory kątowe do płuczki o śr. nom.15 mm</t>
  </si>
  <si>
    <t>Zawory czerpalne ze zł./wąż śr. nom. 15 mm</t>
  </si>
  <si>
    <t>KNR-W 2-15 0521-03</t>
  </si>
  <si>
    <t>Manometr tarczowy z kurkiem 0-1 MPa</t>
  </si>
  <si>
    <t>KNR 7-28 0207-13</t>
  </si>
  <si>
    <t>KNR-W 2-15 0127-03</t>
  </si>
  <si>
    <t>Próba szczelności instalacji wodociągowej w budynku</t>
  </si>
  <si>
    <t>Płukanie przewodów instalacji wodociągowej w budynku</t>
  </si>
  <si>
    <t>KNR 0-34 0101-09</t>
  </si>
  <si>
    <t>45 d.2</t>
  </si>
  <si>
    <t>KNR-W 2-15 0106-02</t>
  </si>
  <si>
    <t>46 d.2</t>
  </si>
  <si>
    <t>47 d.2</t>
  </si>
  <si>
    <t>KNR-W 2-15 0106-05</t>
  </si>
  <si>
    <t>48 d.2</t>
  </si>
  <si>
    <t>49 d.2</t>
  </si>
  <si>
    <t>KNR-W 2-15 0106-07</t>
  </si>
  <si>
    <t>50 d.2</t>
  </si>
  <si>
    <t>51 d.2</t>
  </si>
  <si>
    <t>KNR 2-15 0107-03</t>
  </si>
  <si>
    <t>52 d.2</t>
  </si>
  <si>
    <t>Zawory odcinające mufowe o śr. nominalnej 65 mm</t>
  </si>
  <si>
    <t>53 d.2</t>
  </si>
  <si>
    <t>Zawory odcinające mufowe o śr. nominalnej 80 mm</t>
  </si>
  <si>
    <t>54 d.2</t>
  </si>
  <si>
    <t>55 d.2</t>
  </si>
  <si>
    <t>KNR 2-15 0116-02 Rx1,5</t>
  </si>
  <si>
    <t>56 d.2</t>
  </si>
  <si>
    <t>57 d.2</t>
  </si>
  <si>
    <t>KNR-W 2-15 0126-04</t>
  </si>
  <si>
    <t>Próba szczelności instalacji wodociągowej hydrantowej w budynku</t>
  </si>
  <si>
    <t>58 d.2</t>
  </si>
  <si>
    <t>59 d.2</t>
  </si>
  <si>
    <t>60 d.2</t>
  </si>
  <si>
    <t>Izolacja rurociągów dn 20 otulinami z kauczuku gr.9 mm</t>
  </si>
  <si>
    <t>61 d.2</t>
  </si>
  <si>
    <t>Izolacja rurociągów dn 25 otulinami z kauczuku gr.9 mm</t>
  </si>
  <si>
    <t>62 d.2</t>
  </si>
  <si>
    <t>Izolacja rurociągów dn 40 otulinami z kauczuku gr.9 mm</t>
  </si>
  <si>
    <t>63 d.2</t>
  </si>
  <si>
    <t>KNR 0-34 0101-08</t>
  </si>
  <si>
    <t>Izolacja rurociągów dn 50 otulinami z kauczuku gr.9 mm</t>
  </si>
  <si>
    <t>64 d.2</t>
  </si>
  <si>
    <t>Izolacja rurociągów dn 65 otulinami z kauczuku gr.9 mm</t>
  </si>
  <si>
    <t>65 d.2</t>
  </si>
  <si>
    <t>Izolacja rurociągów dn 80 otulinami z kauczuku gr.13 mm</t>
  </si>
  <si>
    <t>KNR-W 2-01 0310-02</t>
  </si>
  <si>
    <t>Wykopy liniowe szer. 0.8-1.5 m ręczne w gr. kat. III-IV; głęb.do 1.5 m</t>
  </si>
  <si>
    <t>KNR-W 2-01 0312-02</t>
  </si>
  <si>
    <t>Zasypywanie ręczne wykopów liniowych głęb.do 1.5 m, kat. gr. III-IV</t>
  </si>
  <si>
    <t>KNR-W 2-15 0203-03</t>
  </si>
  <si>
    <t>KNR-W 2-15 0208-01</t>
  </si>
  <si>
    <t>Rurociągi z PP kanalizacyjne niskoszumowe o śr. 40 mm na ścianach budynku</t>
  </si>
  <si>
    <t>Rurociągi z PP kanalizacyjne niskoszumowe o śr. 50 mm na ścianach budynku</t>
  </si>
  <si>
    <t>KNR-W 2-15 0208-02</t>
  </si>
  <si>
    <t>Rurociągi z PP kanalizacyjne niskoszumowe o śr. 75 mm na ścianach budynku</t>
  </si>
  <si>
    <t>KNR-W 2-15 0208-03</t>
  </si>
  <si>
    <t>Rurociągi z PP kanalizacyjne niskoszumowe o śr. 110 mm na ścianach budynku</t>
  </si>
  <si>
    <t>Dodatki za wykonanie podejść odpływowych z PP o śr. 110 mm</t>
  </si>
  <si>
    <t>KNR-W 2-15 0211-01</t>
  </si>
  <si>
    <t>Dodatki za wykonanie podejść odpływowych z PP o śr. 50 mm</t>
  </si>
  <si>
    <t>Dodatki za wykonanie podejść odpływowych z PP o śr. 40 mm</t>
  </si>
  <si>
    <t>Zawór napowietrzający PP o śr. 50 mm</t>
  </si>
  <si>
    <t>Zawór napowietrzający PP o śr. 75 mm</t>
  </si>
  <si>
    <t>Zawór napowietrzający PP o śr. 110 mm</t>
  </si>
  <si>
    <t>KNR-W 2-15 0222-02</t>
  </si>
  <si>
    <t>Czyszczaki z PP kanalizacyjne o śr. 110 mm</t>
  </si>
  <si>
    <t>KNR-W 2-15 0213-05</t>
  </si>
  <si>
    <t>Rury wywiewne z PVC o śr. 110/160 mm</t>
  </si>
  <si>
    <t>Wpust dachowy Dn 150 podgrzewany 230V</t>
  </si>
  <si>
    <t>KNR-W 2-15 0218-01</t>
  </si>
  <si>
    <t>Wpust podłogowy PP z rusztem nierdzewnym śr. 50 mm</t>
  </si>
  <si>
    <t>90 d.3</t>
  </si>
  <si>
    <t>91 d.3</t>
  </si>
  <si>
    <t>92 d.3</t>
  </si>
  <si>
    <t>108 d.5</t>
  </si>
  <si>
    <t>KNNR 4 0112-01</t>
  </si>
  <si>
    <t>109 d.5</t>
  </si>
  <si>
    <t>KNNR 4 0112-02</t>
  </si>
  <si>
    <t>Rurociągi z tworzyw sztucznych PP o śr. zewnętrznej 25 mm o połączeniach zgrzewanych, na ścianach budynku</t>
  </si>
  <si>
    <t>110 d.5</t>
  </si>
  <si>
    <t>KNR-W 2-15 0218-02</t>
  </si>
  <si>
    <t>Syfony do skroplin z zamknięciem i barierą wodną</t>
  </si>
  <si>
    <t>111 d.5</t>
  </si>
  <si>
    <t>KNR-W 2-15 0145-01</t>
  </si>
  <si>
    <t>Pompka do skroplin z klimatyzatora</t>
  </si>
  <si>
    <t>112 d.5</t>
  </si>
  <si>
    <t>KNR 0-34 0101-03</t>
  </si>
  <si>
    <t>Izolacja rurociągów śr.20 mm otulinami z pianki PE o grub.9 mm</t>
  </si>
  <si>
    <t>113 d.6</t>
  </si>
  <si>
    <t>114 d.6</t>
  </si>
  <si>
    <t>115 d.6</t>
  </si>
  <si>
    <t>116 d.6</t>
  </si>
  <si>
    <t>117 d.6</t>
  </si>
  <si>
    <t>118 d.6</t>
  </si>
  <si>
    <t>119 d.6</t>
  </si>
  <si>
    <t>120 d.6</t>
  </si>
  <si>
    <t>KNR-W 2-01 0212-04</t>
  </si>
  <si>
    <t>KNR-W 2-01 0314-02</t>
  </si>
  <si>
    <t>Umocnienie pionowych ścian wykopów liniowych o głęb. do 3.0 m palami szalunkowymi (wypraskami) w gruntach kat. III wraz z rozbiórką</t>
  </si>
  <si>
    <t>KNR-W 2-01 0203-04</t>
  </si>
  <si>
    <t>KNR-W 2-01 0210-04</t>
  </si>
  <si>
    <t>KNNR 4 1308-01</t>
  </si>
  <si>
    <t>KNNR 4 1308-02</t>
  </si>
  <si>
    <t>KNNR 4 1308-03</t>
  </si>
  <si>
    <t>KNNR 4 1308-05</t>
  </si>
  <si>
    <t>KNNR 4 1321-01</t>
  </si>
  <si>
    <t>KNNR 4 1321-03</t>
  </si>
  <si>
    <t>Kształtki kanalizacyjne PCV o śr. zewn. 160 mm - trójnik 160/160</t>
  </si>
  <si>
    <t>Kształtki kanalizacyjne PCV o śr. zewn. 200 mm - trójnik 200/110</t>
  </si>
  <si>
    <t>Kształtki kanalizacyjne PCV o śr. zewn. 200 mm - trójnik 200/160</t>
  </si>
  <si>
    <t>Kształtki kanalizacyjne PCV o śr. zewn. 200 mm - trójnik 200/200</t>
  </si>
  <si>
    <t>KNNR 4 1321-05</t>
  </si>
  <si>
    <t>Kształtki kanalizacyjne PVC o śr. zewn. 315 mm - trójnik 315/200</t>
  </si>
  <si>
    <t>KNR-W 2-19 0119-06</t>
  </si>
  <si>
    <t>Rury ochronne stalowe DN 400</t>
  </si>
  <si>
    <t>KNR-W 2-19 0306-10</t>
  </si>
  <si>
    <t>KNNR 4 2001-01</t>
  </si>
  <si>
    <t>KNNR 4 1312-01</t>
  </si>
  <si>
    <t>KNNR 4 1412-02</t>
  </si>
  <si>
    <t>Otuliny betonowe kanałów pietrowych</t>
  </si>
  <si>
    <t>KNNR 4 1512-03</t>
  </si>
  <si>
    <t>KNNR 4 1512-04</t>
  </si>
  <si>
    <t>KNNR 4 1508-02</t>
  </si>
  <si>
    <t>KNNR 4 1509-02</t>
  </si>
  <si>
    <t>KNNR 4 1322-03</t>
  </si>
  <si>
    <t>Kształtki PVC kanalizacyjne - tuleje na śr. 200 mm</t>
  </si>
  <si>
    <t>KNNR 4 1413-03</t>
  </si>
  <si>
    <t>stud.</t>
  </si>
  <si>
    <t>KNNR 4 1413-04</t>
  </si>
  <si>
    <t>Studnie rewizyjne z kręgów betonowych o śr. 1200 mm w wykopie - za każde dalsze 0.5 m różnicy głęb.</t>
  </si>
  <si>
    <t>Płyty żelbetowe międzykanałowe w studni piętrowej 1200 mm</t>
  </si>
  <si>
    <t>KNNR 4 1424-02</t>
  </si>
  <si>
    <t>Przełączenie przewodu wodociagowego PE śr. 110 mm - demontaż w miejscu istniej. uzbrojenia i włączenie w miejscu docelowym</t>
  </si>
  <si>
    <t>Przebicie otworów dla przewodów o średnicy do 300 mm w przegrodach z betonu grub. do 40 cm</t>
  </si>
  <si>
    <t>KNR-W 4-01 0212-06</t>
  </si>
  <si>
    <t>Rozebranie nawierzchni z płyt kamiennych</t>
  </si>
  <si>
    <t>5. Instalacje sanitarne</t>
  </si>
  <si>
    <t>kalk. własna</t>
  </si>
  <si>
    <t>wycena indywidualna</t>
  </si>
  <si>
    <t>Cena jedn.
[zł]</t>
  </si>
  <si>
    <t>1.</t>
  </si>
  <si>
    <t>2.</t>
  </si>
  <si>
    <t>3.</t>
  </si>
  <si>
    <t>4.</t>
  </si>
  <si>
    <t>analiza indywidualna</t>
  </si>
  <si>
    <t>cena z rynku
analiza indywidualna</t>
  </si>
  <si>
    <t>cena z rynku
analiza indwyidualna</t>
  </si>
  <si>
    <t>INSTALACJE SANITARNE</t>
  </si>
  <si>
    <t>ROBOTY BUDOWLANE</t>
  </si>
  <si>
    <t>RAZEM dział:
 1.1. Roboty ziemne</t>
  </si>
  <si>
    <t>1. Roboty ziemne</t>
  </si>
  <si>
    <t>2. Roboty rozbiórkowe</t>
  </si>
  <si>
    <t>RAZEM dział:
2. Roboty rozbiórkowe</t>
  </si>
  <si>
    <t>RAZEM dział:
3. Roboty konstrukcyjne żelbetowe i stalowe</t>
  </si>
  <si>
    <t>RAZEM dział:
4. Posadzki poziome IV kręg (jw..)</t>
  </si>
  <si>
    <t>RAZEM dział:
5. Ściany zewnętrzne IV kręgu uwarstwienie S1,S2.1,S2.2,SG4.1,S3,S4,S5</t>
  </si>
  <si>
    <t>RAZEM dział:
7. Ściany wewnętrzne IV kręgu - silikatowe z przewiązką + ścianka szklana przesuwna</t>
  </si>
  <si>
    <t>RAZEM dział:
8. Dach D1, D2</t>
  </si>
  <si>
    <t>RAZEM dział:
10. Elewacja - fasada szklana</t>
  </si>
  <si>
    <t>RAZEM dział:
11. Schody, balustrady i pochwyty</t>
  </si>
  <si>
    <t>RAZEM dział:
13. Biały montaż instalacji sanitarnej  + wyposażenie sanitariatów</t>
  </si>
  <si>
    <t>RAZEM dział:
14. Ślusarka i stolarka</t>
  </si>
  <si>
    <t>RAZEM dział:
15. Wyposażenie</t>
  </si>
  <si>
    <t>RAZEM dział:
16. Sala kinowa i sala prób</t>
  </si>
  <si>
    <t>RAZEM dział:
17. Dźwigi</t>
  </si>
  <si>
    <t>18. Rusztowania</t>
  </si>
  <si>
    <t>RAZEM dział:
18. Rusztowania</t>
  </si>
  <si>
    <t>19. Zamknięcie przeciwpowodziowe</t>
  </si>
  <si>
    <t>RAZEM dział:
19. Zamknięcie przeciwpowodziowe</t>
  </si>
  <si>
    <t>5.1. Zewnętrzne  instalacje wod-kan i kd</t>
  </si>
  <si>
    <t>RAZEM dział:
5.1. Zewnętrzne  instalacje wod-kan i kd</t>
  </si>
  <si>
    <t>5.2. Wewnętrzne  instalacje wod-kan i kd</t>
  </si>
  <si>
    <t>6.</t>
  </si>
  <si>
    <t>7.</t>
  </si>
  <si>
    <t>8.</t>
  </si>
  <si>
    <t>5.3. Wewnętrzne instalacje co i węzła cieplnego</t>
  </si>
  <si>
    <t>RAZEM dział:
5.3. Wewnętrzne instalacje co i węzła cieplnego</t>
  </si>
  <si>
    <t>5.4. Wewnętrzne instalcje wentylacji, klimatyzacji i wentylacji pożarowej</t>
  </si>
  <si>
    <t>RAZEM dział:
5.4. Wewnętrzne instalcje wentylacji, klimatyzacji i wentylacji pożarowej</t>
  </si>
  <si>
    <t>ZIELEŃ</t>
  </si>
  <si>
    <t>Razem dział:
1. DRZEWA LIŚCIASTE</t>
  </si>
  <si>
    <t>Razem dział:
2. KRZEWY</t>
  </si>
  <si>
    <t xml:space="preserve">Razem dział:
3. TRAWY OZDOBNE </t>
  </si>
  <si>
    <t>Razem dział:
4. BYLINY</t>
  </si>
  <si>
    <t>Razem dział:
5. TRAWNIKI DYWANOWE Z DARNI</t>
  </si>
  <si>
    <t>analiza indwyidualna</t>
  </si>
  <si>
    <t>ROBOTY DROGOWE</t>
  </si>
  <si>
    <t>3. Roboty ziemne</t>
  </si>
  <si>
    <t>Razem dział:
3. Roboty ziemne</t>
  </si>
  <si>
    <t>4. Roboty rozbiórkowe</t>
  </si>
  <si>
    <t>Razem dział:
4. Roboty rozbiórkowe</t>
  </si>
  <si>
    <t>5. Podbudowy</t>
  </si>
  <si>
    <t>Razem dział:
5. Podbudowy</t>
  </si>
  <si>
    <t>6. Nawierzchnie</t>
  </si>
  <si>
    <t>Razem dział:
6. Nawierzchnie</t>
  </si>
  <si>
    <t>7. Roboty wykończeniowe</t>
  </si>
  <si>
    <t>Razem dział:
7. Roboty wykończeniowe</t>
  </si>
  <si>
    <t>8. Elementy ulic</t>
  </si>
  <si>
    <t>Razem dział:
8. Elementy ulic</t>
  </si>
  <si>
    <t>INSTALACJE ELEKTRYCZNE</t>
  </si>
  <si>
    <t>RAZEM dział:
1. Wymiana agragatu prądotwórczego</t>
  </si>
  <si>
    <t>RAZEM dział:
2. Transformator</t>
  </si>
  <si>
    <t>RAZEM dział:
3. Zasilające linie kablowe SN</t>
  </si>
  <si>
    <t>RAZEM dział:
4. Zasilające linie kablowe nN</t>
  </si>
  <si>
    <t>RAZEM dział:
5. Wewnętrzne linie zasilające</t>
  </si>
  <si>
    <t>RAZEM dział:
6. Rozbudowa rozdzielnicy SN</t>
  </si>
  <si>
    <t>RAZEM dział:
7. Rozdzielnice elektryczne</t>
  </si>
  <si>
    <t>RAZEM dział:
8. Trasy kablowe  mocowane do stropu</t>
  </si>
  <si>
    <t>RAZEM dział:
9. Kanały podłogowe</t>
  </si>
  <si>
    <t>RAZEM dział:
10. Istalacja uziemiająca i połączenia wyrównawcze</t>
  </si>
  <si>
    <t>RAZEM dział:
11. Instalacja siły i sterownicza</t>
  </si>
  <si>
    <t>RAZEM dział:
12.1. Instalacja oświetlenia</t>
  </si>
  <si>
    <t>cena zakładowa</t>
  </si>
  <si>
    <t>KNNR 5 0213-04
analogia</t>
  </si>
  <si>
    <t>Linia LED 10W/m l=66,5m - 1 szt. 
Linia LED 10W/m l=1,3m - 1 szt. 
Linia LED 10W/m l=8,2m - 1 szt.
Zasilacze 24V/60W - 17 szt.</t>
  </si>
  <si>
    <t>RAZEM dział:
12.2.1. Poziom +2,5</t>
  </si>
  <si>
    <t>12.2.2. Poziom 0</t>
  </si>
  <si>
    <t>RAZEM dział:
12.2.2. Poziom 0</t>
  </si>
  <si>
    <t>RAZEM dział:
12.2.3. Poziom -1</t>
  </si>
  <si>
    <t>12.2.4. Poziom -2</t>
  </si>
  <si>
    <t>RAZEM dział:
12.2.4. Poziom -2</t>
  </si>
  <si>
    <t>RAZEM dział:
12.2. Linie świetlne LED</t>
  </si>
  <si>
    <t>RAZEM dział:
12.3. Instalacja gniazd wtykowych</t>
  </si>
  <si>
    <t>RAZEM dział:
12. Instalacja oświetlenia podstawowego i gniazd wtykowych</t>
  </si>
  <si>
    <t>RAZEM dział:
13. Instalacja oświetlenia awaryjnego</t>
  </si>
  <si>
    <t>RAZEM dział:
6.2. Wewnetrzne instalacje elektryczne i oświetlenie</t>
  </si>
  <si>
    <t>RAZEM dział:
6.1.  Zewnętrzne instalacje elektryczne i oświetlenie</t>
  </si>
  <si>
    <t>TELEKOMUNIKACJA</t>
  </si>
  <si>
    <t>1. Trasy kablowe</t>
  </si>
  <si>
    <t>2. System sieci zintegrowanej LAN</t>
  </si>
  <si>
    <t>2.1. RACK 01</t>
  </si>
  <si>
    <t>RAZEM dział:
1. Trasy kablowe</t>
  </si>
  <si>
    <t>RAZEM dział:
2.1. RACK 01</t>
  </si>
  <si>
    <t>2.2. RACK 02</t>
  </si>
  <si>
    <t>RAZEM dział:
2.2. RACK 02</t>
  </si>
  <si>
    <t>2.3. RACK 03</t>
  </si>
  <si>
    <t>RAZEM dział:
2.3. RACK 03</t>
  </si>
  <si>
    <t>2.4. RACK 05</t>
  </si>
  <si>
    <t>RAZEM dział:
2.4. RACK 05</t>
  </si>
  <si>
    <t>2.5. Gniazda</t>
  </si>
  <si>
    <t>RAZEM dział:
2.5. Gniazda</t>
  </si>
  <si>
    <t>2.6. Okablowanie</t>
  </si>
  <si>
    <t>RAZEM dział:
2.6. Okablowanie</t>
  </si>
  <si>
    <t>2.7. Pomiary</t>
  </si>
  <si>
    <t>RAZEM dział:
2.7. Pomiary</t>
  </si>
  <si>
    <t>RAZEM dział:
2. System sieci zintegrowanej LAN</t>
  </si>
  <si>
    <t>3.1. Budynek istniejący</t>
  </si>
  <si>
    <t>3.1.1. Urządzenia</t>
  </si>
  <si>
    <t>RAZEM dział:
3.1.1. Urządzenia</t>
  </si>
  <si>
    <t>RAZEM dział:
3.1. Budynek istniejący</t>
  </si>
  <si>
    <t>3.2. Okręg</t>
  </si>
  <si>
    <t>3.2.1. Urządzenia</t>
  </si>
  <si>
    <t>RAZEM dział:
3.2.1. Urządzenia</t>
  </si>
  <si>
    <t>3.2.2. Głośniki</t>
  </si>
  <si>
    <t>RAZEM dział:
3.2.2. Głośniki</t>
  </si>
  <si>
    <t>3.2.3. Okablowanie</t>
  </si>
  <si>
    <t>RAZEM dział:
3.2.3. Okablowanie</t>
  </si>
  <si>
    <t>RAZEM dział:
3.2. Okręg</t>
  </si>
  <si>
    <t>3. Dźwiękowy System Ostrzegawczy</t>
  </si>
  <si>
    <t>RAZEM dział:
3. Dźwiękowy System Ostrzegawczy</t>
  </si>
  <si>
    <t>4. System sygnalizacji pożaru</t>
  </si>
  <si>
    <t>4.1. Urządzenia</t>
  </si>
  <si>
    <t>4.1.1. Urządzenia centralne</t>
  </si>
  <si>
    <t>RAZEM dział:
4.1.1. Urządzenia centralne</t>
  </si>
  <si>
    <t>4.1.2. Czujki i akcesoria</t>
  </si>
  <si>
    <t>RAZEM dział:
4.1.2. Czujki i akcesoria</t>
  </si>
  <si>
    <t>4.1.3. Ręczne ostrzegacze pożarowe i akcesoria</t>
  </si>
  <si>
    <t>RAZEM dział:
4.1.3. Ręczne ostrzegacze pożarowe i akcesoria</t>
  </si>
  <si>
    <t>4.1.4. System bezprzewodowy</t>
  </si>
  <si>
    <t>RAZEM dział:
4.1.4. System bezprzewodowy</t>
  </si>
  <si>
    <t>4.1.5. Sterownia i akcesoria</t>
  </si>
  <si>
    <t>RAZEM dział:
4.1.5. Sterownia i akcesoria</t>
  </si>
  <si>
    <t>4.1.6. Systemy wczesnej detekcji</t>
  </si>
  <si>
    <t>4.1.7. System sterowania klapami</t>
  </si>
  <si>
    <t>RAZEM dział:
4.1.6. System wczesnej detekcji</t>
  </si>
  <si>
    <t>RAZEM dział:
4.1.7. System sterowania klapami</t>
  </si>
  <si>
    <t>4.1.8. Oprogramowanie</t>
  </si>
  <si>
    <t>RAZEM dział:
4.1.8. Oprogramowanie</t>
  </si>
  <si>
    <t>RAZEM dział:
4.1. Urządzenia</t>
  </si>
  <si>
    <t>4.2. Okablowanie</t>
  </si>
  <si>
    <t>RAZEM dział:
4.2. Okablowanie</t>
  </si>
  <si>
    <t>RAZEM dział:
4. System sygnalizacji pożaru</t>
  </si>
  <si>
    <t>5. System detekcji CO i LPG w garażu</t>
  </si>
  <si>
    <t>5.1. Urządzenia</t>
  </si>
  <si>
    <t>RAZEM dział:
5.1. Urządzenia</t>
  </si>
  <si>
    <t>5.2. Okablowanie</t>
  </si>
  <si>
    <t>RAZEM dział:
5.2. Okablowanie</t>
  </si>
  <si>
    <t>RAZEM dział:
5. System detekcji CO i LPG w garażu</t>
  </si>
  <si>
    <t>6. System telewizji dozorowej</t>
  </si>
  <si>
    <t>6.1. Urządzenia i okablowanie</t>
  </si>
  <si>
    <t>RAZEM dział:
6.1. Urządzenia i okablowanie</t>
  </si>
  <si>
    <t>RAZEM dział:
6. System telewizji dozorowej</t>
  </si>
  <si>
    <t>7. System Sygnalizacji Włamania i Napadu</t>
  </si>
  <si>
    <t>7.1. Urządzenia</t>
  </si>
  <si>
    <t>RAZEM dział:
7.1. Urządzenia</t>
  </si>
  <si>
    <t>7.2. Okablowanie</t>
  </si>
  <si>
    <t>RAZEM dział:
7.2. Okablowanie</t>
  </si>
  <si>
    <t>RAZEM dział:
7. System Sygnalizacji Włamania i Napadu</t>
  </si>
  <si>
    <t>8. System kontroli dostępu</t>
  </si>
  <si>
    <t>8.1. Urządzenia</t>
  </si>
  <si>
    <t>RAZEM dział:
8.1. Urządzenia</t>
  </si>
  <si>
    <t>8.2. Okablowanie</t>
  </si>
  <si>
    <t>9. System przyzywowy</t>
  </si>
  <si>
    <t>RAZEM dział:
8.2. Okablowanie</t>
  </si>
  <si>
    <t>RAZEM dział:
8. System kontroli dostępu</t>
  </si>
  <si>
    <t>RAZEM dział:
9. System przyzywowy</t>
  </si>
  <si>
    <t>BMS</t>
  </si>
  <si>
    <t>RAZEM dział:
1. Instalacja automatyki i BMS</t>
  </si>
  <si>
    <t>RAZEM dział:
2. Instalacja ciepła technologicznego C.T.</t>
  </si>
  <si>
    <t>RAZEM dział:
1.1. Przewody z uzbrojeniem</t>
  </si>
  <si>
    <t>RAZEM dział:
1.2. Urządzenia wentylacyjne</t>
  </si>
  <si>
    <t>RAZEM dział:
1.3. Izolacja kanałów wentylacyjnych</t>
  </si>
  <si>
    <t>RAZEM dział:
1. Wentylacja mechaniczna</t>
  </si>
  <si>
    <t>RAZEM dział:
2. Klimatyzacja</t>
  </si>
  <si>
    <t>RAZEM dział:
1. Roboty ziemne</t>
  </si>
  <si>
    <t>RAZEM dział:
4. Posadzki garaż PG2.1, PG2.2, PG1.1, PG1.2, PG1.3</t>
  </si>
  <si>
    <t>RAZEM dział:
5. Posadzki nad garażem TG1, TG2, TG3, T3</t>
  </si>
  <si>
    <t>RAZEM dział:
6. Ściany garażu uwarstwienie SG1, SG2, SG3.2, SG4.1, SG4.2, SG4.3, SG5.1, SG5.2, SG6.1, SG6.2, S6.3</t>
  </si>
  <si>
    <t>RAZEM dział:
7. Ściany wewnętrzne garażu - silikatowe z przewiązką</t>
  </si>
  <si>
    <t>RAZEM dział:
8. Schody, balustrady i pochwyty</t>
  </si>
  <si>
    <t>RAZEM dział:
9. Stolarka i ślusarka</t>
  </si>
  <si>
    <t>RAZEM dział:
10. Dźwigi</t>
  </si>
  <si>
    <t>RAZEM dział:
11. Rusztowania</t>
  </si>
  <si>
    <t>RAZEM dział:
12. Wyposażenie</t>
  </si>
  <si>
    <t>RAZEM dział:
13. Zamknięcie przeciwpowodziowe</t>
  </si>
  <si>
    <t>RAZEM dział:
14. Figura Łuczniczki</t>
  </si>
  <si>
    <t>1. Urządzenia bezpieczeństwa ruchu</t>
  </si>
  <si>
    <t>RAZEM dział:
1. Urządzenia bezpieczeństwa ruchu</t>
  </si>
  <si>
    <t>3.1. Wewnętrzne instalacje wod-kan i kd</t>
  </si>
  <si>
    <t>RAZEM dział:
3.1. Wewnętrzne instalacje wod-kan i kd</t>
  </si>
  <si>
    <t>3.2. Wewnętrzne instalacje wentylacji, klimatyzacji i wentylacji pożarowej</t>
  </si>
  <si>
    <t>RAZEM dział:
1. Instalacja kanal. sanitarnej, deszczowej - Garaże</t>
  </si>
  <si>
    <t>RAZEM dział:
1. Instalacja oddymiania</t>
  </si>
  <si>
    <t>RAZEM dział:
3.2. Wewnętrzne instalacje wentylacji, klimatyzacji i wentylacji pożarowej</t>
  </si>
  <si>
    <t>INSTALACJE ELEKTRYCZNE I OŚWIETLENIE</t>
  </si>
  <si>
    <t xml:space="preserve">4. </t>
  </si>
  <si>
    <t>RAZEM dział:
1. Rozdzielnice elektryczne</t>
  </si>
  <si>
    <t>RAZEM dział:
2. Trasy kablowe mocowane do stropu</t>
  </si>
  <si>
    <t>RAZEM dział:
3. Instalacja uziemiająca i połączenia wyrównawcze</t>
  </si>
  <si>
    <t>4. Instalacja oświetlenia podstawowego i gniazd wtykowych</t>
  </si>
  <si>
    <t>RAZEM dział:
4.1. Instalacja oświetlenia</t>
  </si>
  <si>
    <t>RAZEM dział:
4.2. Instalacja gniazd wtykowych</t>
  </si>
  <si>
    <t>RAZEM dział:
4. Instalacja oświetlenia podstawowego i gniazd wtykowych</t>
  </si>
  <si>
    <t>RAZEM dział:
5. Instalacja oświetlenia awaryjnego</t>
  </si>
  <si>
    <t>RAZEM dział:
6. System zajętości miejsc parkingowych</t>
  </si>
  <si>
    <t>1. Budowa drenażu stabilizującego</t>
  </si>
  <si>
    <t>1.1. Prace przygotowawcze</t>
  </si>
  <si>
    <t>RAZEM dział:
1.1. Prace przygotowawcze</t>
  </si>
  <si>
    <t>1.2. Roboty ziemne</t>
  </si>
  <si>
    <t>RAZEM dział:
1.2. Roboty ziemne</t>
  </si>
  <si>
    <t>RACHUNEK 1 - ROBOTY BYDOWLANE</t>
  </si>
  <si>
    <t>Budowa IV kręgu Opery Nova wraz z wszystkimi robotami związanymi z ingerencją w instalacje i pomieszczenia istniejącego gmachu Opery Nova, a także za wszystkie roboty związane z zagospodarowaniem terenu w obrębie IV kręgu Opery Nova</t>
  </si>
  <si>
    <t>RACHUNEK 1</t>
  </si>
  <si>
    <t>Rachunek</t>
  </si>
  <si>
    <t>Wyszczególnienie</t>
  </si>
  <si>
    <t xml:space="preserve">Wartość netto </t>
  </si>
  <si>
    <t>RACHUNEK 2</t>
  </si>
  <si>
    <t>RACHUNEK 3</t>
  </si>
  <si>
    <t>RACHUNEK 4</t>
  </si>
  <si>
    <t>RACHUNEK 5</t>
  </si>
  <si>
    <t>RACHUNEK 6</t>
  </si>
  <si>
    <t>RACHUNEK 7</t>
  </si>
  <si>
    <t>RACHUNEK 8</t>
  </si>
  <si>
    <t xml:space="preserve">Budowa garażu podziemnego </t>
  </si>
  <si>
    <t>DRENAŻ STABILIZUJĄCY</t>
  </si>
  <si>
    <t>Branża: Konstrukcyjno - Budowlana</t>
  </si>
  <si>
    <t>Branża: Zieleń</t>
  </si>
  <si>
    <t>Branża: Drogowa</t>
  </si>
  <si>
    <t>RACHUNEK 4 - ROBOTY DROGOWE</t>
  </si>
  <si>
    <t>Branża: Sanitarna</t>
  </si>
  <si>
    <t>SIECI I INSTALACJE SANITARNE</t>
  </si>
  <si>
    <t>Branża: Sieci i instalacje sanitarne</t>
  </si>
  <si>
    <t>RACHUNEK 5 - SIECI I INSTALACJE SANITARNE</t>
  </si>
  <si>
    <t>Branża: Elektryczna</t>
  </si>
  <si>
    <t>Wartość netto
[zł]</t>
  </si>
  <si>
    <t>Branża: Telekomunikacyjna</t>
  </si>
  <si>
    <t>RACHUNEK 6 - INSTALACJE ELEKTRYCZNE</t>
  </si>
  <si>
    <t>RACHUNEK 7 - TELEKOMUNIKACJA</t>
  </si>
  <si>
    <t>Branża: Drenaż</t>
  </si>
  <si>
    <t>20. Bar mobilny</t>
  </si>
  <si>
    <t>370 d.20</t>
  </si>
  <si>
    <t xml:space="preserve">Dostawa , wyposażenie i montaż baru mobilnego - zgodnie z założeniami inwestora.
</t>
  </si>
  <si>
    <t>RAZEM dział:
20. Bar mobilny</t>
  </si>
  <si>
    <t>347
d.16</t>
  </si>
  <si>
    <t>Trybuna teleskopowa główna zgodnie z dok.tech.</t>
  </si>
  <si>
    <t>348
d.16</t>
  </si>
  <si>
    <t>Fotel  na główną trybunę  teleskopowa  zgodnie z dok.tech.</t>
  </si>
  <si>
    <t>349
d.16</t>
  </si>
  <si>
    <t>Trybuna teleskopowa mniejsza zgodnie z dok.tech.</t>
  </si>
  <si>
    <t>350
d.16</t>
  </si>
  <si>
    <t>Fotel  na mniejszą trybunę  teleskopowa  zgodnie z dok.tech.</t>
  </si>
  <si>
    <t>351
d.16</t>
  </si>
  <si>
    <t>Fotel  na balkon  zgodnie z dok.tech.</t>
  </si>
  <si>
    <t>353
d.16</t>
  </si>
  <si>
    <t>Transport  i montaż (trybun i foteli)</t>
  </si>
  <si>
    <t>354
d.16</t>
  </si>
  <si>
    <t>Dostawa i montaż podłogi baletowej  składanej zgodnie z dok.tech.</t>
  </si>
  <si>
    <t>355
d.16</t>
  </si>
  <si>
    <t>Fotel  kinowy   zgodnie z dok.tech.</t>
  </si>
  <si>
    <t>356
d.16</t>
  </si>
  <si>
    <t>Transport  i montaż (foteli kinowych )</t>
  </si>
  <si>
    <t>Branża: DROGOWA</t>
  </si>
  <si>
    <t>RACHUNEK 2 - ROBOTY DROGOWE</t>
  </si>
  <si>
    <t>RACHUNEK 3 - INSTALACJE SANITARNE</t>
  </si>
  <si>
    <t>RACHUNEK 4 - INSTALACJE ELEKTRYCZNE I OŚWIETLENIE</t>
  </si>
  <si>
    <t>RACHUNEK 1 - ROBOTY BUDOWLANE</t>
  </si>
  <si>
    <t>Branża: Oświetlenie zamienne elementów w budynku</t>
  </si>
  <si>
    <t>RAZEM dział:
1. Roboty elektryczne</t>
  </si>
  <si>
    <t>Uchwyt montażowy do słupa 60-89mm</t>
  </si>
  <si>
    <t>Płyta zaciskowa do uchwytu montażowego</t>
  </si>
  <si>
    <t>Puszka montażowa</t>
  </si>
  <si>
    <t>Montaż oświetlenia zamiennego</t>
  </si>
  <si>
    <t xml:space="preserve">OŚWIETLENIE ZAMIENNE ELEMENTÓW BUDYNKU </t>
  </si>
  <si>
    <t xml:space="preserve">RACHUNEK 2 - OŚWIETLENIE ZAMIENNE ELEMENTÓW BUDYNKU </t>
  </si>
  <si>
    <t>5.</t>
  </si>
  <si>
    <t>RACHUNEK 5 - ZIELEŃ</t>
  </si>
  <si>
    <t>RACHUNEK 3 - DRENAŻ STABILIZUJĄCY</t>
  </si>
  <si>
    <t>RAZEM dział 
12.Sufity podwieszane + malowanie</t>
  </si>
  <si>
    <t>(data, podpis)</t>
  </si>
  <si>
    <t>Przygotowanie i montaż zbrojenia przewiązek żelbetowych</t>
  </si>
  <si>
    <t>Kształtki kanalizacyjne PVC o śr. zewn. 110 mm - kolano</t>
  </si>
  <si>
    <t>Kształtki kanalizacyjne PCV o śr. zewn. 160 mm - kolano</t>
  </si>
  <si>
    <t>Kształtki kanalizacyjne PCV o śr. zewn. 200 mm - kolano 200</t>
  </si>
  <si>
    <t>Powłoka izolacyjna otuliny betonowej z lepiku asfaltowego - pierwsza warstwa</t>
  </si>
  <si>
    <t>Powłoka izolacyjna otuliny betonowej z lepiku asfaltowego - następna warstwa</t>
  </si>
  <si>
    <t>Izolacja wewnętrzna rur betonowych lepikiem asfaltowym - pierwsza warstwa</t>
  </si>
  <si>
    <t>Izolacja wewnętrzna rur betonowych lepikiem asfaltowym - następna warstwa</t>
  </si>
  <si>
    <t>Studnia rewizyjna z kręgów betonowych śr. 1200 mm w wykopie o głęb. 3,0 m - z pokrywą żelbetową nastudzienną , pierscieniem odciążającym i włazem żeliwnym D-400 - w wykopie</t>
  </si>
  <si>
    <t>Przełączenie kanału PVC-U śr.200 mm - demontaż w miejscu istniej. uzbrojenia i włączenie w miejscu docelowym</t>
  </si>
  <si>
    <t>Przełączenie kanału PVC-U śr.315 mm - demontaż w miejscu istniej. uzbrojenia i włączenie w miejscu docelowym</t>
  </si>
  <si>
    <t>Mechaniczna rozbiórka elementów konstrukcji betonowych - balustrady</t>
  </si>
  <si>
    <t>Demontaż rurociągu kanalizacyjnego PVC o śr. nominalnej 200 mm</t>
  </si>
  <si>
    <t>Demontaż rurociągu kanalizacyjnego PVC o śr. nominalnej 315mm</t>
  </si>
  <si>
    <t>Rurociągi z rur Pex-Al-Pex o śr. 20 mm o połącz. zaciskowych - na ścianie budynku</t>
  </si>
  <si>
    <t>Rurociągi z rur Pex-Al-Pex o śr. 25 mm o połącz. zaciskowych - na ścianie budynku</t>
  </si>
  <si>
    <t>Rurociągi z rur Pex-Al-Pex o śr. 32 mm o połącz. zaciskowych - na ścianie budynku</t>
  </si>
  <si>
    <t>Rurociągi z rur Pex-Al-Pex o śr. 40 mm o połącz. zaciskowych - na ścianie budynku</t>
  </si>
  <si>
    <t>Rurociągi z rur Pex-Al-Pex o śr. 50 mm o połącz. zaciskowych - na ścianie budynku</t>
  </si>
  <si>
    <t>Rurociągi z rur Pex-Al-Pex o śr. 63 mm o połącz. zaciskowych - na ścianie budynku</t>
  </si>
  <si>
    <t>Rurociągi z rur Pex-Al-Pex o śr. 75 mm o połącz. zaciskowych - na ścianie budynku</t>
  </si>
  <si>
    <t>Przebicie otworów w stropach dla przewodów instalacyjnych</t>
  </si>
  <si>
    <t>Rurociągi stalowe ocynkowane o śr. nominalnej 20 mm o połączeniach gwintowanych, na ścianach w budynkach niemieszkalnych - TWT-2</t>
  </si>
  <si>
    <t>Rurociągi stalowe ocynkowane o śr. nominalnej 25 mm o połączeniach gwintowanych, na ścianach w budynkach niemieszkalnych - TWT-2</t>
  </si>
  <si>
    <t>Rurociągi stalowe ocynkowane o śr. nominalnej 40 mm o połączeniach gwintowanych, na ścianach w budynkach niemieszkalnych - TWT-2</t>
  </si>
  <si>
    <t>Dodatki za podejścia dopływowe do hydrantów o śr. nominalnej 25 mm</t>
  </si>
  <si>
    <t>Płukanie rur instalacji wodociągowej hydrantowej w budynku</t>
  </si>
  <si>
    <t>Rurociągi miedziane o śr.zew. 6,35 mm lutowane miękko, na ścianach</t>
  </si>
  <si>
    <t>Rurociągi miedziane o śr.zew. 9,52 mm lutowane miękko, na ścianach</t>
  </si>
  <si>
    <t>Rurociągi miedziane o śr.zew. 12,70 mm lutowane miękko, na ścianach</t>
  </si>
  <si>
    <t>Rurociągi miedziane o śr.zew. 15,88 mm lutowane miękko, na ścianach</t>
  </si>
  <si>
    <t>Rurociągi miedziane o śr.zew. 19,05 mm lutowane miękko, na ścianach</t>
  </si>
  <si>
    <t>Rurociągi miedziane o śr.zew. 28,58 mm lutowane miękko, na ścianach</t>
  </si>
  <si>
    <t>Przebicie otworów dla rur o średnicy do 300 mm w stropach grub. do 30 cm</t>
  </si>
  <si>
    <t>77 d.1</t>
  </si>
  <si>
    <t>TABELA ELEMENTÓW SCALONYCH</t>
  </si>
  <si>
    <t xml:space="preserve">Suma netto (do przeniesienia do pozycji III.1.1) Formularza Oferty) </t>
  </si>
  <si>
    <t xml:space="preserve">Suma netto (do przeniesienia do pozycji III.1.2) Formularza Oferty) </t>
  </si>
  <si>
    <t>RAZEM RACHUNEK 2 - OŚWIETLENIE ZAMIENNE ELEMENTÓW BUDYNKU
(DO PRZENIESIENIA DO TABELI ELEMENTÓW SCALONYCH)</t>
  </si>
  <si>
    <t>RAZEM RACHUNEK 1 - ROBOTY BUDOWLANE (DO PRZENIESIENIA DO TABELI ELEMENTÓW SCALONYCH)</t>
  </si>
  <si>
    <t>RAZEM RACHUNEK 3 - DRENAŻ STABILIZUJĄCY
(DO PRZENIESIENIA DO TABELI ELEMENTÓW SCALONYCH)</t>
  </si>
  <si>
    <t>RAZEM RACHUNEK 4 - ROBOTY DROGOWE
(DO PRZENIESIENIA DO TABELI ELEMENTÓW SCALONYCH)</t>
  </si>
  <si>
    <t>RAZEM RACHUNEK 5 - SIECI I INSTALACJE SANITARNE
(DO PRZENIESIENIA DO TABELI ELEMENTÓW SCALONYCH)</t>
  </si>
  <si>
    <t>RAZEM RACHUNEK 6 - INSTALACJE ELEKTRYCZNE
(DO PRZENIESIENIA DO TABELI ELEMENTÓW SCALONYCH)</t>
  </si>
  <si>
    <t>RAZEM RACHUNEK 7 - TELEKOMUNIKACJA
(DO PRZENIESIENIA DO TABELI ELEMENTÓW SCALONYCH)</t>
  </si>
  <si>
    <t>RAZEM RACHUNEK 8 - BMS
(DO PRZENIESIENIA DO TABELI ELEMENTÓW SCALONYCH)</t>
  </si>
  <si>
    <t>RAZEM RACHUNEK 1 - ROBOTY BUDOWLANE 
(DO PRZENIESIENIA DO TABELI ELEMENTÓW SCALONYCH)</t>
  </si>
  <si>
    <t>RAZEM RACHUNEK 2 - ROBOTY DROGOWE
(DO PRZENIESIENIA DO TABELI ELEMENTÓW SCALONYCH)</t>
  </si>
  <si>
    <t>RAZEM RACHUNEK 3 - INSTALACJE SANITARNE
(DO PRZENIESIENIA DO TABELI ELEMENTÓW SCALONYCH)</t>
  </si>
  <si>
    <t>RAZEM RACHUNEK 4 -  INSTALACJE ELEKTRYCZNE I OŚWIETLENIE
(DO PRZENIESIENIA DO TABELI ELEMENTÓW SCALONYCH)</t>
  </si>
  <si>
    <t>RAZEM RACHUNEK 5 - ZIELEŃ
(DO PRZENIESIENIA DO TABELI ELEMENTÓW SCALONYCH)</t>
  </si>
  <si>
    <t>PRZEDMIAR ROBÓT - KOSZTORYS OFERTOWY</t>
  </si>
  <si>
    <t>RACHUNEK 6 - BADANIA ARCHEOLOGICZNE</t>
  </si>
  <si>
    <t>RAZEM RACHUNEK 6 - BADANIA ARCHEOLOGICZNE
(DO PRZENIESIENIA DO TABELI ELEMENTÓW SCALONYCH)</t>
  </si>
  <si>
    <t>ryczałt</t>
  </si>
  <si>
    <t>6.1</t>
  </si>
  <si>
    <t>6.2</t>
  </si>
  <si>
    <t>Dokumentacja - w tym: dokumentacja badań wykopaliskowych, dokumentacja fotograficzna, dokumentacja naukowa wraz z wynikami badań</t>
  </si>
  <si>
    <t>Roboty - w tym: prace wstępne, prace geodezyjne, prace wykopaliskowe – terenowe, eksploracja, zabezpieczenie, konserwacja materiałów zabytkowych</t>
  </si>
  <si>
    <t>Automatyka i monitoring ZUP1 - pracy, rozruchu wentylatorów (w garażu 2x30 kW)  -  montaż</t>
  </si>
  <si>
    <t>Automatyka i monitoring ZUP2 - pracy, rozruchu wentylatorów (w garażu 2x30 kW)  -  montaż</t>
  </si>
  <si>
    <t>BADANIA ARCHEOLOGICZNE
(dotyczy całości inwestycji tj. budowy IV kręgu Opery Nova wraz z garażem podziemnym)</t>
  </si>
  <si>
    <t>Branża: Badania archeologiczne</t>
  </si>
  <si>
    <t>Budowa IV kręgu Opery Nova wraz z budową garażu podziemnego</t>
  </si>
  <si>
    <t>Rurociągi polietylenowe  HDPE śr.160 mm</t>
  </si>
  <si>
    <t>Rurociągi polietylenowe  HDPE śr.200 mm</t>
  </si>
  <si>
    <t>Rurociągi polietylenowe  HDPE śr.250 mm</t>
  </si>
  <si>
    <t>Czyszczaki polietylenowe  HDPE o śr.110 mm</t>
  </si>
  <si>
    <t>Czyszczaki polietylenowe  HDPE o śr.160 mm</t>
  </si>
  <si>
    <t>Przewody wentylacyjne z płyt ognioodpornych (wełny mineralnej, sprasowanej) prostokątne, A/I o obwodzie do 4400 mm</t>
  </si>
  <si>
    <t>Wentylator oddymiający  V=90.000 m3/h, 561 Pa kl. odporności 400 st.C/120 min z króćcami elastycznymi i osłoną : montaż</t>
  </si>
  <si>
    <t>Wentylator bytowy  V=21.512 m3/h, 315 Pa  z króćcami elastycznymi i tłumikiem :  montaż</t>
  </si>
  <si>
    <t>Rozebranie nawierzchni z kostki betonowej</t>
  </si>
  <si>
    <t>Wymiennik płytowy Q=120 kW</t>
  </si>
  <si>
    <t>Naczynie wzbiorcze przeponowe V=80</t>
  </si>
  <si>
    <t>Dostawa urządzeń i materiałów układu klimatyzacji Split nr 1</t>
  </si>
  <si>
    <t>Dostawa urządzeń i materiałów układu klimatyzacji Split nr 2</t>
  </si>
  <si>
    <t>Dostawa urządzeń i materiałów układu klimatyzacji Split nr 3</t>
  </si>
  <si>
    <t>Dostawa urządzeń i materiałów układu klimatyzacji Split nr 4</t>
  </si>
  <si>
    <t>Dostawa urządzeń i materiałów układu klimatyzacji Multi Split nr 5</t>
  </si>
  <si>
    <t>1' d.1</t>
  </si>
  <si>
    <t>Deszcz nawalny w zabezpieczonym wykopie  (wg szacunku wykonawcy )</t>
  </si>
  <si>
    <t>Cena jedn. netto
[zł]</t>
  </si>
  <si>
    <t>Rozebranie słupów oświetleniowych z przekazaniem do właściciela</t>
  </si>
  <si>
    <t>8' d.2</t>
  </si>
  <si>
    <t>Rozebranie  posadzki z  płyt granitowych do ponownego montażu (zgodnie z dok.tech.)</t>
  </si>
  <si>
    <t>Mechaniczne rozebranie podbudowy betonowej - za każdy dalszy 1 cm grubości</t>
  </si>
  <si>
    <t>KNR 2-02 r.16 z.sz.5.15</t>
  </si>
  <si>
    <t>Czas pracy rusztowań grupy 1 - dotyczy demontażu fasady aluminiowej</t>
  </si>
  <si>
    <t>22 d.2</t>
  </si>
  <si>
    <t>KNR 4-01 0106-04</t>
  </si>
  <si>
    <t>Usunięcie z parteru budynku gruzu</t>
  </si>
  <si>
    <t>24 d.2</t>
  </si>
  <si>
    <t>Utylizacja gruzu na legalnym składowisku</t>
  </si>
  <si>
    <t>26' d.3</t>
  </si>
  <si>
    <t>Wykonanie szczelnej przesłony z kolumn JET-GROUTING  fi 800 mm L=.7 m</t>
  </si>
  <si>
    <t>38' d.3</t>
  </si>
  <si>
    <t>Słupy żelbetowe - pilastry  - z zastosowaniem pompy do betonu</t>
  </si>
  <si>
    <t>Dostawa i montaż płyt prefabrykowanych gr.8 cm</t>
  </si>
  <si>
    <t>Dostawa i montaż konstrukcji stalowej szybów  przeszklonych (2)  zgodnie z dok.tech.</t>
  </si>
  <si>
    <t xml:space="preserve"> analiza indywidualna</t>
  </si>
  <si>
    <t>Płyty spieku kwarcowego na kleju 2 cm (kolor biały)</t>
  </si>
  <si>
    <t>90' d.4</t>
  </si>
  <si>
    <t>Płyty spieku kwarcowego na kleju 2 cm (kolor szary)</t>
  </si>
  <si>
    <t>Dostawa i montaż  legarów</t>
  </si>
  <si>
    <t>Dostawa i montaż podkładek antywibracyjnych</t>
  </si>
  <si>
    <t>Dostawa i montaż przekladek z gumy rowkowej</t>
  </si>
  <si>
    <t>Posadzki z wykładzin antyelektrostatycznych klejone do podkładu</t>
  </si>
  <si>
    <t>Listwy przyścienne do wyklładzin dywanowych</t>
  </si>
  <si>
    <t>Dostawa i montaż dwuteowników HEB 300  wraz z  elementami stalowymi  poziomu dolnego łącznika</t>
  </si>
  <si>
    <t>3. Roboty konstrukcyjne żelbetowe i stalowe (dotyczy montażu materiałów wraz z ich dostawą)</t>
  </si>
  <si>
    <t>4. Posadzki poziome IV Krąg P1.1, P1.2, PG1.3, P1.4, P1.5, P2, P3, P4, P4.2, P4.3, P4.4, P4.5, P4.6, P4.7, P4.8, P4.9, P4.10, P5.1, P5.2, P5.3, P5.4, P5.5, P6.1, P6.2, P6.3, P6.4, P6.5, P6.6
(dotyczy montażu materiałów wraz z ich dostawą)</t>
  </si>
  <si>
    <t>cena z rynku  analiza indywidualna</t>
  </si>
  <si>
    <t>5. Ściany zewnętrzne IV kręgu uwarstwienie S1,S2.1,S2.2,SG4.1,S3,S4,S5
(dotyczy montażu materiałów wraz z dostawą)</t>
  </si>
  <si>
    <t>Izolacje przeciwwilgociowe powłokowe bitumiczne pionowe - wykonywane na zimno   - pierwsza warstwa</t>
  </si>
  <si>
    <t>6. Ściany wewnętrzne IV kręgu uwarstwienie S6.1, S6.2, S6.3, S6.4, S7.1, S7.2, S7.3, S7.4, S7.5, S8.1, S8.2, S9.1, S9.2, S10.1, S10.2, S10.3, S11.1, S11.2, S11.3, S11.4, S12.1, S12.2, S12.3, S13, S14, S15
(dotyczy montażu materiałów wraz z dostawą)</t>
  </si>
  <si>
    <t>RAZEM dział:
6. Ściany wewnętrzne IV kręgu uwarstwienie S6.1, S6.2, S6.3, S6.4, S7.1, S7.2, S7.3, S7.4, S7.5, S8.1, S8.2, S9.1, S9.2, S10.1, S10.2, S10.3, S11.1, S11.2, S11.3, S11.4, S12.1, S12.2, S12.3, S13, S14, S15</t>
  </si>
  <si>
    <t>Izolacje welonu o niskiej gramaturze</t>
  </si>
  <si>
    <t>Montaż płyty akustycznej 2x</t>
  </si>
  <si>
    <t>7. Ściany wewnętrzne IV kręgu - silikatowe z przewiązką + ścianka szklana przesuwna
(dotyczy montażu materiałów wraz z dostawą)</t>
  </si>
  <si>
    <t>Przygotowanie i montaż zbrojeniaprzewiązek żelbetowych</t>
  </si>
  <si>
    <t>8. Dach D1, D2 (dotyczy montażu materiałów wraz z dostawą)</t>
  </si>
  <si>
    <t>201 d.8</t>
  </si>
  <si>
    <t>System asekuracyjny - (projekt systemu)</t>
  </si>
  <si>
    <t>(z.IV) Różne obróbki i elementy przy szerokości w rozwinięciu ponad 25 cm z blachy tytanowo-cynkowej</t>
  </si>
  <si>
    <t>9. Tarasy T1.1, T1.2, T2.1, T2.2, T2.3, T3 (dotyczy montażu materiałów wraz z dostawą)</t>
  </si>
  <si>
    <t>RAZEM dział:
9. Tarasy T1.1, T1.2, T2.1, T2.2, T2.3, T3</t>
  </si>
  <si>
    <t>10. Elewacja - fasada szklana (dotyczy montażu materiałów wraz z dostawą)</t>
  </si>
  <si>
    <t>11. Schody, balustrady i pochwyty (dotyczy montażu materiałów wraz z dostawą)</t>
  </si>
  <si>
    <t>Okładziny    granitowe schodów zgodnie z proj.tech.</t>
  </si>
  <si>
    <t>Dostawa i montaż Balustrady schodowe całoszklane-analogia</t>
  </si>
  <si>
    <t>Dostawa i montaż Balustrady tarasowe całoszklane</t>
  </si>
  <si>
    <t>Dostawa i montaż Balustrady schodowe stalowe malowane proszkowo zgodnie z dok.tech.</t>
  </si>
  <si>
    <t>Dostawa i montaż Balustrady schodowe stalowe malowane proszkowo-pochylnia zgodnie z dok.tech.</t>
  </si>
  <si>
    <t>Dostawa i montażBalustrady trybuny stalowe malowane proszkowo zgodnie z dok.tech.</t>
  </si>
  <si>
    <t>Dostawa i montaż Pochwyt ze stali nierdzewnej</t>
  </si>
  <si>
    <t>Dostawa i montaż Pochwyt drewniany</t>
  </si>
  <si>
    <t>Dostawa i montaż Pochwyt stalowy malowany proszkowo</t>
  </si>
  <si>
    <t>Dostawa i montaż Okładziny schodów obłożonych drewnem</t>
  </si>
  <si>
    <t>Dostawa i montaż Okładziny schodów obłożonych wykładziną dywanową</t>
  </si>
  <si>
    <t>12. Sufity podwieszane + malowanie (dotyczy montażu materiałów wraz z dostawą)</t>
  </si>
  <si>
    <t>(z.V) Sufity podwieszone  o konstrukcji metalowej z wypełnieniem płytami akustycznymi w kolorze białym (konstrukcja widoczna) zgodnie z dok.tech.</t>
  </si>
  <si>
    <t>256' d.12</t>
  </si>
  <si>
    <t>(z.V) Sufity podwieszone  o konstrukcji metalowej z wypełnieniem płytami akustycznymi w kolorze białym  (konstrukcja nie widoczna) zgodnie z dok.tech.</t>
  </si>
  <si>
    <t>256'' d.12</t>
  </si>
  <si>
    <t>(z.V) Sufity podwieszone  z płytami akustycznymi w kolorze białym (wentylatorownia ) zgodnie z dok.tech.</t>
  </si>
  <si>
    <t>(z.V) Sufity podwieszone  o konstrukcji metalowej z wypełnieniem płytami akustycznymi w kolorze czarnym  (konstrukcja widoczna) zgodnie z dok.tech.</t>
  </si>
  <si>
    <t>258' d.12</t>
  </si>
  <si>
    <t>(z.V) Sufity podwieszone  o konstrukcji metalowej z wypełnieniem płytami akustycznymi w kolorze czarnym  (konstrukcja nie widoczna)  zgodnie z dok.tech.</t>
  </si>
  <si>
    <t>13. Biały montaż instalacji sanitarnej  + wyposażenie sanitariatów (dotyczy montażu materiałów wraz z dostawą)</t>
  </si>
  <si>
    <t>Dostawa i montaż umywalek wpuszczanych w blat zgodnie z dok.tech.</t>
  </si>
  <si>
    <t>Dostawa i montaż umywalek prostokątnych 50x46 cm zgodnie z dok.tech.</t>
  </si>
  <si>
    <t>Dostawa i montaż  umywalek prostokątnych 52x41 cm zgodnie z dok.tech.</t>
  </si>
  <si>
    <t>Dostawa i montaż umywalek pojedynczych porcelanowych dla osób niepełnosprawnych zgodnie z dok.tech.</t>
  </si>
  <si>
    <t>Dostawa i montaż  umywalek gospodarczych zgodnie z dok.tech.</t>
  </si>
  <si>
    <t>Dostawa i montaż Baterie bezdotykowa umywalkowa ścienna z mieszaczem zgodnie z dok.tech.</t>
  </si>
  <si>
    <t>Dostawa i montaż Baterie umywalkowa z wydłużoną wylewką  godnie z dok.tech.</t>
  </si>
  <si>
    <t>Dostawa i montaż Baterie umywalkowa  godnie z dok.tech.</t>
  </si>
  <si>
    <t>Dostawa i montaż  ustępów pojedynczych wiszących na stelażu z deską sedesową powolnego zamykania +przycisk uruchomienia spłuczki zgodnie z dok.tech.</t>
  </si>
  <si>
    <t>Dostawa i montaż  ustępów pojedynczych wiszących na stelażu z deską sedesową powolnego zamykania +przycisk uruchomienia spłuczki dla niepełnosprawnych zgodnie z dok.tech.</t>
  </si>
  <si>
    <t>Dostawa i montaż  pisuarów ze stelażem ,zaworem spłukującym zgodnie z dok.tech.</t>
  </si>
  <si>
    <t>Dostawa i montaż Wieszak zgodnie z dok.tech.</t>
  </si>
  <si>
    <t>Dostawa i montaż Dozownik mydła podblatowy zgodnie z dok.tech.</t>
  </si>
  <si>
    <t>Dostawa i montaż Dozownik mydła naścienny zgodnie z dok.tech.</t>
  </si>
  <si>
    <t>Dostawa i montaż Kosz  na odpady duży wiszący zgodnie z dok.tech.</t>
  </si>
  <si>
    <t>Dostawa i montaż Kosz  na odpady mały wiszący zgodnie z dok.tech.</t>
  </si>
  <si>
    <t>Dostawa i montaż Kosz  na odpady podblatowy  zgodnie z dok.tech.</t>
  </si>
  <si>
    <t>Dostawa i montaż Suszarka do rąk , higieniczna ,energooszczędna , szybkosusząca</t>
  </si>
  <si>
    <t>Dostawa i montaż Suszarka do rąk</t>
  </si>
  <si>
    <t>Dostawa i montaż Pojemnik  na ręczniki blatowy,stal matowa</t>
  </si>
  <si>
    <t>Dostawa i montaż Pojemnik  na ręczniki  ,stal matowa</t>
  </si>
  <si>
    <t>Dostawa i montaż Pojemnik na duże rolki papieru toaeletowego ,stal matowa</t>
  </si>
  <si>
    <t>Dostawa i montaż Montaż brodzika z zintegrowaną obudową</t>
  </si>
  <si>
    <t>Dostawa i montaż Baterie prysznicowe</t>
  </si>
  <si>
    <t>Dostawa i montaż Lustro 50x80 cm z kinkietem</t>
  </si>
  <si>
    <t>Dostawa i montaż Lustro 50x90 cm</t>
  </si>
  <si>
    <t>Dostawa i montaż Lustro 60x80 cm z kinkietem</t>
  </si>
  <si>
    <t>Dostawa i montaż Lustro 40 cm okrągłe z podświetleniemLED</t>
  </si>
  <si>
    <t>Dostawa i montaż Poręcz uchylna 85 cm</t>
  </si>
  <si>
    <t>Dostawa i montaż Poręcz stała 60 cm</t>
  </si>
  <si>
    <t>Dostawa i montaż Elementy stalowe do poręczy</t>
  </si>
  <si>
    <t>Dostawa i montaż Uchwyt na papier toaletowy mocowany do poręczy</t>
  </si>
  <si>
    <t>Dostawa i montaż Przewijak dla dzieci zgodnie z dok.tech.</t>
  </si>
  <si>
    <t>Dostawa i montaż Fotel pokryty materiałem hydrofobowym</t>
  </si>
  <si>
    <t>14. Stolarka i ślusarka  (dotyczy montażu materiałów wraz z dostawą)</t>
  </si>
  <si>
    <t>Dostawa i montaż Automatyczna brama garażowa rolowana B1</t>
  </si>
  <si>
    <t>Drzwi drewniane przeciwpożarowe EI 30 d14,d15,d16a,d17, u2,u3</t>
  </si>
  <si>
    <t>Pozycja usunięta</t>
  </si>
  <si>
    <t>329' d.14</t>
  </si>
  <si>
    <t>Drzwi  dwuskrzydłowe wewnętrzne przeszklone Da13</t>
  </si>
  <si>
    <t>Dostawa i montaż  okien oddymiających</t>
  </si>
  <si>
    <t>Dostawa i montaż   wycieraczek wewnętrznych</t>
  </si>
  <si>
    <t>Dostawa i montaż  wycieraczek zewnętrznych z osadnikiem</t>
  </si>
  <si>
    <t>Dostawa i montaż Banery akustyczne w sali prób</t>
  </si>
  <si>
    <t>Dostawa i montaż   dzwigu osobowego w holu głównym (1150 kg)</t>
  </si>
  <si>
    <t>Dostawa i montaż  dzwigu towarowego (2000 kg)</t>
  </si>
  <si>
    <t>Dostawa i montaż   obudów przeszklonych na konstrukcji stalowej</t>
  </si>
  <si>
    <t>15. WYPOSAŻENIE  (dotyczy montażu materiałów wraz z dostawą)</t>
  </si>
  <si>
    <t>16. Sala kinowa i sala prób (dotyczy montażu materiałów wraz z dostawą)</t>
  </si>
  <si>
    <t>17. Dźwigi (dotyczy montażu materiałów wraz z dostawą)</t>
  </si>
  <si>
    <t>KNR 2-02 1604-02</t>
  </si>
  <si>
    <t>Rusztowania zewnętrzne rurowe o wysokości do 15 m</t>
  </si>
  <si>
    <t>363 d.18</t>
  </si>
  <si>
    <t xml:space="preserve">KNR 2-02 1613-03 z.sz. 5.4. 9920 </t>
  </si>
  <si>
    <t>Instalacje odgromowe na rusztowaniach zewnętrznych</t>
  </si>
  <si>
    <t>364 d.18</t>
  </si>
  <si>
    <t>KNR AT-05 1663-04</t>
  </si>
  <si>
    <t>Zabezpieczenia ochronne - siatka dla rusztowań ramowych elewacyjnych</t>
  </si>
  <si>
    <t>366 d.18</t>
  </si>
  <si>
    <t>KNR 4-01 0420-04-analogia</t>
  </si>
  <si>
    <t>Wykonanie daszków zabezpieczających z rozbiórką</t>
  </si>
  <si>
    <t>Oświetlenie elewacji LED module 55W 5040lm 3000K - X1  wg.dok.tech.</t>
  </si>
  <si>
    <t>Oświetlenie elewacji LED module 55W 5040lm 3000K - X2  wg.dok.tech.</t>
  </si>
  <si>
    <t>Oświetlenie elewacji LED module 55W 5040lm 3000K - X3  wg.dok.tech.</t>
  </si>
  <si>
    <t>Oświetlenie ''Łuczniczki'' LED module 12W 1260lm 3000K - OP5A  wg.dok.tech.</t>
  </si>
  <si>
    <t>Oświetlenie ''Łuczniczki'' LED module 12W 1260lm 3000K - OP5B wg.dok.tech.</t>
  </si>
  <si>
    <t>Zabezpieczenie pomnika przyrody. Analogia: Zabezpieczenie drzew o średnicy ponad 30 cm na okres   robót</t>
  </si>
  <si>
    <t>KNR-W 2-01 0113-08-analogia</t>
  </si>
  <si>
    <t>Roboty pomiarowe przy liniowych robotach ziemnych -</t>
  </si>
  <si>
    <t>KNR 2-01 0207-01-analogia</t>
  </si>
  <si>
    <t>Roboty ziemne wykonywane koparkami podsiębiernymi o poj. łyżki 1.20 m3 w gruncie kat. I-II z transportem urobku samochodami samowyładowczymi na odległość do 1 km</t>
  </si>
  <si>
    <t>6' d.1.2</t>
  </si>
  <si>
    <t>KNR 4-01 0108-08-analogia</t>
  </si>
  <si>
    <t>Przewóz wywrotką 12,1-15 MG mat sypk zał mech N-1/3 do 10km</t>
  </si>
  <si>
    <t>Wykopy oraz przekopy o głębokości do 4.0 m wykonywane na odkład koparkami podsiębiernymi o  i 2.50 m3 w gruncie kat. I-II o normalnej wilgotności na odkład</t>
  </si>
  <si>
    <t>12 d.1.2</t>
  </si>
  <si>
    <t>ROB.</t>
  </si>
  <si>
    <t>Robotnik budowlany</t>
  </si>
  <si>
    <t>13 d.1.2</t>
  </si>
  <si>
    <t>1. Wymagania ogólne</t>
  </si>
  <si>
    <t>Koszt dostosowania się do wymagań Warunków Kontraktu i Wymagań ogólnych związanych w specyfikacjach technicznych</t>
  </si>
  <si>
    <t>Razem dział:
1. Wymagania ogólne</t>
  </si>
  <si>
    <t>2. Roboty przygotowawcze - rozbiórki</t>
  </si>
  <si>
    <t>2 d.2</t>
  </si>
  <si>
    <t>Geodezyjna obsługa inwestycji</t>
  </si>
  <si>
    <t>Razem dział:
2. Roboty przygotowawcze - rozbiórki</t>
  </si>
  <si>
    <t>Wykonanie  nasypów grunt z odkladu</t>
  </si>
  <si>
    <t>Przeszukanie terenu pod kątem niewybuchów i niewypałów</t>
  </si>
  <si>
    <t>Utylizacja gruzu i ziemi na legalnym składowisku</t>
  </si>
  <si>
    <t>KNR 2-31 0105-01</t>
  </si>
  <si>
    <t>Podbudowa zasadnicza z mieszanki niezwiązanej C90/3, 4/8- (2 cm grubości)</t>
  </si>
  <si>
    <t>KNR 2-31 0105-02</t>
  </si>
  <si>
    <t>- za każdy dalszy 1 cm grubości</t>
  </si>
  <si>
    <t>Podbudowa zasadnicza z mieszanki niezwiązanej C90/3, 4/31.5 grubości po zagęszczeniu 15 cm</t>
  </si>
  <si>
    <t>KNNR 5 0111-05</t>
  </si>
  <si>
    <t>KNR AT-36 0107-01</t>
  </si>
  <si>
    <t>KNR AT-36 0107-04</t>
  </si>
  <si>
    <t>KNR AT-36 0107-05</t>
  </si>
  <si>
    <t>Tablice rozdzielcze światłowodowe  Patchpanel 24 x LC APC duplex SM (1U)</t>
  </si>
  <si>
    <t>Tablice rozdzielcze 19" 24xRJ45  Patchpanel 24 x RJ45 S/FTP</t>
  </si>
  <si>
    <t>Montaż wyposażenia szaf dystrybucyjnych 19" - gniezdnik  Gniezdnik 19” 2U na 90 par łączy</t>
  </si>
  <si>
    <t>KNR 5-08 0404-01</t>
  </si>
  <si>
    <t>KNNR 5 0308-04</t>
  </si>
  <si>
    <t>KNR AT-13 0106-07</t>
  </si>
  <si>
    <t>Montaż gniazd w boksie naściennymj - gniazdo 2P+Z</t>
  </si>
  <si>
    <t>Montaż gniazd w boksie naściennymj - gniazdo z modułem RJ 45</t>
  </si>
  <si>
    <t>Montaż gniazd w boksie naściennymj - gniazdo LC APC</t>
  </si>
  <si>
    <t>Układanie poziomego okablowania strukturalnego - odcinek poziomy, kabel miedziany do 8 mm  Przewód S/FTP kat 7a</t>
  </si>
  <si>
    <t>Układanie przewodu wieloparowego  Przewód UTP cat 3 50x2x0,5</t>
  </si>
  <si>
    <t>KNR AT-14 0110-05</t>
  </si>
  <si>
    <t>KNR 5-06 0205-03</t>
  </si>
  <si>
    <t>Instalowanie modułu wejścia dla pulpitów mikrofonowych  APS-16.2 XLR - Moduł wejścia dla pulpitów mikrofonowych 1 złącze 5 pin + XLR</t>
  </si>
  <si>
    <t>Instalowanie modułu syren i gongów, pamięć komunikatów  APS-19.2 EV - Moduł syren i gongów, pamięć komunikatów</t>
  </si>
  <si>
    <t>Montaż modułu 8 wejść  APS-56-NL - Moduł połączenia z SAP 8 wejść monitorowanych</t>
  </si>
  <si>
    <t>Montaż dodatkowej karty funkcyjnej centrali  - karta podłączenia sieciowego typu LAN  APS-59-LAN (1) - Moduł integracji systemów -siecią LAN</t>
  </si>
  <si>
    <t>Montaż modułu4 przekaźników bezpotencjałowych  APS-75 - Moduł 4 przekaźników bezpotencjałowych</t>
  </si>
  <si>
    <t>Instalowanie modułu cyfrowej kontroli 32 linii głośnikowych 100V  APS-178.1-32-ev - Moduł cyfrowej kontroli 32 linii głośnikowych 100 V + selektor stref</t>
  </si>
  <si>
    <t>KNR 5-06 1601-04</t>
  </si>
  <si>
    <t>Instalowanie skrzynek mikrofonowych z sygnalizacją z dwoma gniazdami na ścianie murowanej  APS 324.2-3AL-EV - Pulpit mikrofonowy 24 przyciskowy + 3 AL</t>
  </si>
  <si>
    <t>KNR AL-01 0115-05</t>
  </si>
  <si>
    <t>Montaż redundantnego konwertera światłowodowego multimodowego  EDS 405 MM SC - Konwerter światłowodowy redundantny multimodowy</t>
  </si>
  <si>
    <t>Montaż obudowy na transformator  Rittal PS 1 TR1 obudowa na transformator</t>
  </si>
  <si>
    <t>Montaż adapteru do rack 19", 2HU  MC-42 - adapter do racka 19", 2 HU</t>
  </si>
  <si>
    <t>Montaż adapteru do rack 19", 3HU  MC-43 - adapter do racka 19", 3 HU</t>
  </si>
  <si>
    <t>Montaż ramy montażowej modułów  MC-03 - Rama montażowa modułów APS</t>
  </si>
  <si>
    <t>Instalowanie modułu wejściowego mikrofon.  APS-01ev - Moduł wejściowy, mikrofon, AUX, wersja EV</t>
  </si>
  <si>
    <t>Instalowanie modułu wejściowego mikrofon.  APS-01(01) - Moduł wejściowy, mikrofon, AUX;</t>
  </si>
  <si>
    <t>Instalowanie pulpitu mikrofonowego  APS 324.2-3AL-EV - Pulpit mikrofonowy 24 przyciskowy + 3 AL</t>
  </si>
  <si>
    <t>Montaż akumulatora bezobsługowego o poj. do 130 Ah - Bateria 12V 24Ah  NP 12 -24 - Bateria 12V 24 Ah</t>
  </si>
  <si>
    <t>Instalowanie głośnika DSO - głośnik sufitowy  LBC 3086/41 - Głośnik sufitowy, pożarowy, 6W/3W/1,5W/100V</t>
  </si>
  <si>
    <t>Instalowanie głośnika DSO - głośnik ścienny  LBC 3018/01 - Głośnik scienny, pożarowy, 6W/3W/1,5W/100V</t>
  </si>
  <si>
    <t>Instalowanie głośnika DSO - projektor dźwięku  LBC 3432/02 - Głośnik typu " projektor dźwięku", pożarowy 10 W/5/ 100 V</t>
  </si>
  <si>
    <t>Instalowanie głośnika DSO - kolumna głośnikowa  R1-94Z EN - Kolumna głośnikowa 100 W 8 Ohm  TRC 400 - Transformator linii 400 W/4?/100V</t>
  </si>
  <si>
    <t>KNR 5-08 0214-04</t>
  </si>
  <si>
    <t>Montaż centrali systemu sygnalizacji pożaru  FC726-ZA - Centrala modułowa (4 pętle, 504 adresy) maks. 28 pętli 1512 adresów, zasilacz 150W, obudowa Large</t>
  </si>
  <si>
    <t>Montaż obudowy o wielkości do 12 HE  FH7204-Z3 - Obudowa dodatkowa (Large Extension) 430x398x260 mm</t>
  </si>
  <si>
    <t>Montaż dodatkowego wyposażenia centrali alarmowej - drukarka wewnętrzna  FTO2001-A1 - Drukarka</t>
  </si>
  <si>
    <t>Montaż czujek pożarowych - optyczna dymu  OP720 - Czujka optyczna dymu</t>
  </si>
  <si>
    <t>Montaż gniazd pożarowych do samoczynnych ostrzegaczy pożarowych - czujek  DB721 - Gniazdo czujki adresowalnej</t>
  </si>
  <si>
    <t>Montaż ręcznych ostrzegaczy pożaru - przycisk typu adresowego  FDME221 - Ręczny ostrzegacz pożarowy IP44  FDMH291-R - Obudowa do FDME221 czerwona</t>
  </si>
  <si>
    <t>Montaż gniazd pożarowych do samoczynnych ostrzegaczy pożarowych - czujek  FDB271 - Gniazdo czujki bezprzewodowej</t>
  </si>
  <si>
    <t>Montaż modułu adresowego sterującego do 2 wejść/wyjść  FDCIO221 - Moduł 1 wejście / 1 wyjście (2A / 30 VDC/VAC)  FDCH221 - Obudowa z pokrywą  IP65</t>
  </si>
  <si>
    <t>Montaż modułu adresowego sterującego do 4 wejść/wyjść  FDCIO222 - Moduł 4 wejścia / 4 wyjścia (4A / 250VAC)  FDCH221 - Obudowa z pokrywą  IP65</t>
  </si>
  <si>
    <t>Montaż elektromechanicznych elementów blokujących - zwora elektromagnetyczna  S3 Uniwersalny trzymacz drzwiowy</t>
  </si>
  <si>
    <t>KNR AL-01 0112-03</t>
  </si>
  <si>
    <t>Montaż zasilacza do 12 V DC/32 W  [BKN230-24] Przyrząd sygnalizujący z komunikacją</t>
  </si>
  <si>
    <t>Montaż dodatkowych urządzeń i elementów SAP na gotowym podłożu z podłączeniem - Aparat sterujący z komunikacją  BKS24-9A - Aparat sterujący z komunikacją</t>
  </si>
  <si>
    <t>KNR 5-08 0212-01</t>
  </si>
  <si>
    <t>Montaż modułu głównego systemu detekcji  MDD-256/T - Adresowalny moduł sterujący</t>
  </si>
  <si>
    <t>KNR AL-01 0101-01</t>
  </si>
  <si>
    <t>Adresowalny moduł sterujący grupowy  MDD-L32/T - Adresowalny moduł sterujący</t>
  </si>
  <si>
    <t>Montaż modułu sterowania  MDD-R4/T - Cyfrowy moduł sterujący</t>
  </si>
  <si>
    <t>KNR AL-01 0401-07</t>
  </si>
  <si>
    <t>Montaż tablicy ostrzegawczej  TP-4.A24s/H1 - Tablica ostrzegawcza</t>
  </si>
  <si>
    <t>Montaż tablicy ostrzegawczej  TP-4.dA24s/H2 - Tablica ostrzegawcza</t>
  </si>
  <si>
    <t>Montaż tablicy ostrzegawczej  TP-4.A24s/H3 - Tablica ostrzegawcza</t>
  </si>
  <si>
    <t>Układanie przewoduYTKSYekw 4x2x0,8 w rurach elektroinstalacyjnych</t>
  </si>
  <si>
    <t>Montaż przełącznika PoE w szafie RACK.  [Ref. DGS-1210-28P] - Przełącznik 28-portowy gigabitowy</t>
  </si>
  <si>
    <t>Montaż przełącznika w szafie RACK.  [Ref. DGS-1210-20] - Przełącznik 20-portowy gigabitowy</t>
  </si>
  <si>
    <t>Montaż elementów systemu telewizji użytkowej - urządzenie do cyfrowego zapisu obrazu  [Ref. DS-9664NI-I8] Rejestrator sieciowy z obsługą RAID 5</t>
  </si>
  <si>
    <t>Montaż dysków twardych w rejestratorze  Dysk twardy do pracy ciągłej 6TB</t>
  </si>
  <si>
    <t>Montaż elementów systemu telewizji użytkowej - monitor TVU  Monitor do pracy ciągłej min. 42" 1920x1080</t>
  </si>
  <si>
    <t>Układanie poziomego okablowania strukturalnego - odcinek poziomy, kabel światłowodowy  Kabel światłowodowy OS2 uniwersalny ZW-NOTKtsdD / U-DQ(ZN)BH - SM 4J 9/125 LSOH</t>
  </si>
  <si>
    <t>Montaż centrali alarmowej  GD-520 - Centrala alarmowa Galaxy</t>
  </si>
  <si>
    <t>Montaż dodatkowej karty funkcyjnej centrali alarmowej - karta podłączenia sieciowego typu LAN  E080 - Moduł Ethernet</t>
  </si>
  <si>
    <t>KNR AL-01 0107-03</t>
  </si>
  <si>
    <t>Montaż modułu rejestru zdarzeń  A033 - Moduł rejestru zdarzeń</t>
  </si>
  <si>
    <t>Montaż modułu rozszerzeń z zasilaczem  P026 - Koncentrator 8 wejść i 4 wyjścia, z zasilaczem Power RIO w obudowie metalowej, GRADE 3</t>
  </si>
  <si>
    <t>Montaż modułu rozszerzeń  A158 - Koncentrator 8 wejść i 4 wejścia, bez zasilacza, GRADE 3</t>
  </si>
  <si>
    <t>Montaż elementów obsługowych - pulpit obsługowy (konsola) z wyświetlaczem LCD  CP037 - Manipulator/klawiatura LCD, GRADE 3</t>
  </si>
  <si>
    <t>Montaż sygnalizatora optyczno- akustycznego zewnętrznego  Premier Elite Odyssey 1 - Sygnalizator optyczno-akustyczny zewnętrzny, min GRADE 2</t>
  </si>
  <si>
    <t>Montaż czujki ruchu- pasywna podczerwieni i mikrofalowa  DT8016AF4 - Czujka dualna PIR+MW z antymaskingiem, 15m x 20m, min. GRADE 2  SMB-10T - Regulowany uchwyt montażowy</t>
  </si>
  <si>
    <t>Montaż czujki ruchu- pasywna podczerwieni i mikrofalowa  DT8016MF4 - Czujka dualna PIR+MW, 15m x 20m, min. GRADE 2  SMB-10T - Regulowany uchwyt montażowy</t>
  </si>
  <si>
    <t>Montaż czujki otwarcia - kontaktronowa powierzchniowa  MC 472 - Kontaktron, GRADE 2</t>
  </si>
  <si>
    <t>Montaż czujki napadowej - ręczny przycisk  CQR PADP3/SS/BK - Przycisk napadowy ręczny, min. GRADE 2</t>
  </si>
  <si>
    <t>Montaż akumulatora bezobsługowego o poj.17 Ah  EPL 17 - 12 - Akumulator 12V, 17Ah</t>
  </si>
  <si>
    <t>KNR AL-01 0116-06</t>
  </si>
  <si>
    <t>Montaż dodatkowego wyposażenia systemu alarmowego - moduł bezpiecznikowy  AWZ577 - Moduł bezpiecznikowy, 8x PTC</t>
  </si>
  <si>
    <t>Montaż kontrolera nadrzędnego  PRO32IC - Nadrzędny kontroler sieciowy</t>
  </si>
  <si>
    <t>Montaż zasilacza do 12 V DC/80 W  OB3PRO32 - Obudowa z zasilaczem buforowym 13,8V DC; 7A; montaż 8 modułów i 2 akumulatorów 17Ah</t>
  </si>
  <si>
    <t>Montaż zasilacza do 12 V DC/40 W  OB2PRO32 - Obudowa z zasilaczem buforowym 13,8V DC; 3,5A; montaż 2 modułów i akumulator 17Ah</t>
  </si>
  <si>
    <t>Montaż elementów systemu kontroli dostępu - czytnik identyfikujący PIN-kod  iCLASS SEOS R10 - Czytnik kart zbliżeniowych</t>
  </si>
  <si>
    <t>Montaż czujki otwarcia - kontaktronowa powierzchniowa  MC 340 - Kontaktron, z osprzętem</t>
  </si>
  <si>
    <t>Montaż elektromechanicznych elementów blokujących - elektrozaczep w wykonaniu standard  31211 - Rygiel elektromagnetyczny rewersyjny (NO), do drzwi pożarowych, z blachą zaczepową</t>
  </si>
  <si>
    <t>Montaż elektromechanicznych elementów blokujących - zwora elektromagnetyczna  EL-600SL - Zwora elektromagnetyczna 280kg z sygnalizacją  BK-600I - Uchwyt montażowy do drzwi przeciwpożarowych  BK-350I - Uchwyt montażowy do drzwi przeciwpożarowych</t>
  </si>
  <si>
    <t>Montaż dodatkowego wyposażenia systemu alarmowego - tłumik ochronny  S-4 - Tłumik ochronny antyprzepięciowy</t>
  </si>
  <si>
    <t>Montaż dodatkowego wyposażenia systemu alarmowego - tłumik ochronny  AWZ586 - Moduł bezpiecznikowy, 2x TOPIC</t>
  </si>
  <si>
    <t>Montaż dodatkowego wyposażenia systemu alarmowego - tłumik ochronny  AWZ576 - Moduł bezpiecznikowy, 4x TOPIC</t>
  </si>
  <si>
    <t>Montaż elementów wyposażenia dodatkowego systemów kontroli dostępu - akumulator o poj. do 20 Ah podtrzymujący dane w sterowniku  EPL 17 - 12 - Akumulator 12V, 17Ah</t>
  </si>
  <si>
    <t>1. Instalacja zewn. kanal. sanitarnej, deszczowej - dotyczy montażu materiałów wraz z ich dostawą</t>
  </si>
  <si>
    <t>Wykopy liniowe o ścianach pionowych szerok. 0.8-1.5 m wykonywane ręcznie w gruncie  kat. III-IV; głębok. do 3.0 m</t>
  </si>
  <si>
    <t>Wykopy liniowe o ścianach pionowych, mechaniczne,wykonywane koparką podsiębierną 0.25 m3  w gruncie kat. III-V</t>
  </si>
  <si>
    <t>Roboty ziemne wykonywane koparkami podsiębiernymi o poj.łyżki 0.25 m3 w gr. kat. III z transp. na odległ.1 km  - wywóz zbędnego gruntu z wykopów</t>
  </si>
  <si>
    <t>Nakłady uzupełniające za każde dalsze rozpoczęte 0.5 km transportu ponad 1 km samochodami samowyładowczymi po drogach utwardzonych ziemi kat. III</t>
  </si>
  <si>
    <t>Zasypywanie mechaniczne wykopów spycharkami z przemieszczeniem gruntu na odległość do 10 m w gruncie kat. I-III</t>
  </si>
  <si>
    <t>Zagęszczenie gruntu w wykopie ubijakami mechanicznymi - grunt kat.III</t>
  </si>
  <si>
    <t>Kanały z rur PVC-U SN8 łączonych na wcisk o śr. zewn. 110 mm</t>
  </si>
  <si>
    <t>Kanały z rur PVC-U SN8 łączonych na wcisk o śr. zewn. 160 mm</t>
  </si>
  <si>
    <t>Kanały z rur PVC-U SN8 łączonych na wcisk o śr. zewn. 200 mm</t>
  </si>
  <si>
    <t>Kanały z rur PVC-U SN8 łączonych na wcisk o śr. zewn. 315 mm</t>
  </si>
  <si>
    <t>Rury ochronne (osłonowe) z PE  Dn 200 mm - przez ścianę</t>
  </si>
  <si>
    <t>Podłoże betonowe kanałów (ława)  grub. 15 cm</t>
  </si>
  <si>
    <t>Kanały z rur betonowych o śr.200 mm - łączone na uszczelkę gumową</t>
  </si>
  <si>
    <t>Włączenie przewodu PVC  śr.160 mm - do istn. studni</t>
  </si>
  <si>
    <t>[0.5 m] stud.</t>
  </si>
  <si>
    <t>KNNR 4 1421-03 analogia</t>
  </si>
  <si>
    <t>Studnia kanaliz. PVC  (inspekcyjna)  DN 600 mm - głęb. do 2,0 m</t>
  </si>
  <si>
    <t>Studnia kanaliz. PVC  (inspekcyjna)  DN 600 mm - głęb. do 4,0 m</t>
  </si>
  <si>
    <t>Wpust uliczny betonowy z osadnikiem śr.500,  pokrywą i pierścieniem żelbetowym, kratą żeliwną D400</t>
  </si>
  <si>
    <t>KNR 2-31 0606-04 analogia</t>
  </si>
  <si>
    <t>Odwodnienie liniowe z polimerobetonu szer. 150 mm z rusztem żeliwnym D400</t>
  </si>
  <si>
    <t>KNNR 4 1413-05 analogia</t>
  </si>
  <si>
    <t>Przepompownia ścieków hybrydowa PZ1  Q=16,2 m3/h  H=4,0 m sł.w. - kompletna ze sterowaniem i uruchomieniem</t>
  </si>
  <si>
    <t>Przepompownia ścieków hybrydowa PZ2  Q=8,0 m3/h  H=5,0 m sł.w. - kompletna ze sterowaniem i uruchomieniem</t>
  </si>
  <si>
    <t>Przepompownia ścieków hybrydowa PZ3  Q=16,0 m3/h  H=4,0 m sł.w. - kompletna ze sterowaniem i uruchomieniem</t>
  </si>
  <si>
    <t>KNR 7-28 0204-12 Rx1,75 analogia</t>
  </si>
  <si>
    <t>KNR 4-05I 0313-01 analogia</t>
  </si>
  <si>
    <t>KNR 2-31 0810-05 analogia</t>
  </si>
  <si>
    <t>KNR 2-31 0807-03 analogia</t>
  </si>
  <si>
    <t xml:space="preserve">1. Instalacja wody zimnej, ciepłej, cyrkulacji - dotyczy montażu materiałów wraz z ich dostawą </t>
  </si>
  <si>
    <t>Rurociągi stalowe ocynkowane TWT-2 dn 80 o  połącz. gwintow. na ścianie budynku</t>
  </si>
  <si>
    <t>Zawory przelotowe kulowe dn 15  ze śrubunkiem</t>
  </si>
  <si>
    <t>Zawory kątowe do baterii o śr. nom.15/10 mm -  z filtrem</t>
  </si>
  <si>
    <t>Zawory antyskażeniowe  śr. nom.15 mm</t>
  </si>
  <si>
    <t>Zawory spustowe kulowe o  śr. nom.15 mm</t>
  </si>
  <si>
    <t>Zawory regulacyjne Dn 15  na cyrkulacji</t>
  </si>
  <si>
    <t>Zawory regulacyjne Dn 20 na cyrkulacji</t>
  </si>
  <si>
    <t>KNR-W 2-15 0130-07 Rx3 analogia</t>
  </si>
  <si>
    <t>Zawór pierwszeństwa Dn 65</t>
  </si>
  <si>
    <t>Zawór antyskażeniowy Dn 80  konierzowy</t>
  </si>
  <si>
    <t>KNR-W 2-15 0128-02 analogia</t>
  </si>
  <si>
    <t>Izolacja rurociągów śr.20 mm otulinami gr.9 mm</t>
  </si>
  <si>
    <t>Izolacja rurociągów śr.25 mm otulinami gr.9 mm</t>
  </si>
  <si>
    <t>Izolacja rurociągów śr.32 mm otulinami gr.9 mm</t>
  </si>
  <si>
    <t>Izolacja rurociągów śr.40 mm otulinami gr.9 mm</t>
  </si>
  <si>
    <t>Izolacja rurociągów śr.50 mm otulinami gr.9 mm</t>
  </si>
  <si>
    <t>Izolacja rurociągów śr.63 mm otulinami gr.9 mm</t>
  </si>
  <si>
    <t>Izolacja rurociągów śr.75 mm otulinami gr.9 mm</t>
  </si>
  <si>
    <t>Izolacja rurociągów śr. 89 mm otulinami gr.13 mm</t>
  </si>
  <si>
    <t>Izolacja rurociągów śr.20 mm otulinami gr.20 mm</t>
  </si>
  <si>
    <t>Izolacja rurociągów śr.25 mm otulinami gr.20 mm</t>
  </si>
  <si>
    <t>Izolacja rurociągów śr.32 mm otulinami gr.30 mm</t>
  </si>
  <si>
    <t>Izolacja rurociągów śr.40 mm otulinami gr.30 mm</t>
  </si>
  <si>
    <t>Izolacja rurociągów śr.50 mm otulinami gr.40 mm</t>
  </si>
  <si>
    <t>Izolacja rurociągów śr.63 mm otulinami gr.40 mm</t>
  </si>
  <si>
    <t xml:space="preserve">RAZEM dział: 
1. Instalacja wody zimnej, ciepłej, cyrkulacji </t>
  </si>
  <si>
    <t xml:space="preserve">2. Instalacja hydrantowa - dotyczy montażu materiałów wraz z ich dostawą </t>
  </si>
  <si>
    <t>Rurociągi stalowe ocynkowane o śr. nominalnej 50 mm o połączeniach gwintowanych, na ścianach w budynkach niemieszkalnych  - TWT-2</t>
  </si>
  <si>
    <t>Rurociągi stalowe ocynkowane o śr. nominalnej 65 mm o połączeniach gwintowanych, na ścianach w budynkach niemieszkalnych  - TWT-2</t>
  </si>
  <si>
    <t>Rurociągi stalowe ocynkowane o śr. nominalnej 80 mm o połączeniach gwintowanych, na ścianach w budynkach niemieszkalnych  - TWT-2</t>
  </si>
  <si>
    <t>Zawór elektromagnetyczny DN 80  z czujnikiem 0-10 bar</t>
  </si>
  <si>
    <t>Zawór hydrantowy Hp-25 + wyposażenie (prądownica + wąż  L = 30 m) + szafka</t>
  </si>
  <si>
    <t>Zawór hydrantowy Hp-33 + wyposażenie (prądownica + wąż  L = 30 m) + szafka</t>
  </si>
  <si>
    <t>RAZEM dział:
2. Instalacja hydrantowa</t>
  </si>
  <si>
    <t xml:space="preserve">3. Instalacja kanalizacji sanitarnej - dotyczy montażu materiałów wraz z ich dostawą </t>
  </si>
  <si>
    <t>Rurociągi z PVC SN8 kanalizacyjne o śr. 110 mm w  wykopie, wewnątrz budynku</t>
  </si>
  <si>
    <t>KNR-W 2-15 0213-04 analogia</t>
  </si>
  <si>
    <t>KNR 2-15/GEBERIT 0405-01</t>
  </si>
  <si>
    <t>KNR-W 2-15 0216-02 analogia</t>
  </si>
  <si>
    <t>Wpust podłogowy PE  z rusztem nierdzewnym śr. 100 mm</t>
  </si>
  <si>
    <t>Studnie zbiorcza z kręgów betonowych DN 1000 z pokrywą z blachy nierdzewnej</t>
  </si>
  <si>
    <t>Odwodnienie liniowe A=150 z rusztem żeliwnym D400</t>
  </si>
  <si>
    <t>KNR-W 7-07 0101-01 Rx0,3 analogia</t>
  </si>
  <si>
    <t>Pompa do ścieków b/fekalii  q=0,3 l/sek  H=6,0 m sł.w.</t>
  </si>
  <si>
    <t>Przepompownia ścieków  P1  Q=2 l/sek  H=6,0 m sł.w. - z szafką sterującą i uruchomieniem</t>
  </si>
  <si>
    <t>Przepompownia ścieków  P2  Q=5l/sek  H=8,6 m sł.w. - z szafką sterującą i uruchomieniem</t>
  </si>
  <si>
    <t>Rurociągi z tworzyw sztucznych PE  o śr. 50 mm o połącz. zgrzewanych</t>
  </si>
  <si>
    <t>Rurociągi z tworzyw sztucznych PE  o śr. 63 mm o połącz. zgrzewanych</t>
  </si>
  <si>
    <t>Element w/g przedmiaru br. budowlanej</t>
  </si>
  <si>
    <t>RAZEM dział:
3. Instalacja kanalizacji sanitarnej</t>
  </si>
  <si>
    <t xml:space="preserve">4. Przybory "białego montażu": wg przedmiaru branży budowlanej </t>
  </si>
  <si>
    <t>Element "białego montażu"</t>
  </si>
  <si>
    <t>RAZEM dział:
4. Przybory "białego montażu"</t>
  </si>
  <si>
    <t>5. Instalacja odprowadzenia skroplin - dotyczy montażu materiałów wraz z ich dostawą</t>
  </si>
  <si>
    <t>Rurociągi z tworzyw sztucznych PP  o śr. zewnętrznej 20 mm o połączeniach zgrzewanych, na ścianach budynku</t>
  </si>
  <si>
    <t>RAZEM dział:
5. Instalacja odprowadzenia skroplin</t>
  </si>
  <si>
    <t>6. Instalacja kanalizacji deszczowej - dotyczy montażu materiałów wraz z ich dostawą</t>
  </si>
  <si>
    <t>KNR 2-15 0405-01</t>
  </si>
  <si>
    <t>KNR 2-15 0402-01</t>
  </si>
  <si>
    <t>Rurociągi polietylenowe HDPE śr. 40 mm</t>
  </si>
  <si>
    <t>Rurociągi polietylenowe HDPE śr. 50 mm</t>
  </si>
  <si>
    <t>Rurociągi polietylenowe HDPE śr. 56 mm</t>
  </si>
  <si>
    <t>KNR 2-15 0402-02</t>
  </si>
  <si>
    <t>Rurociągi polietylenowe HDPE śr. 63 mm</t>
  </si>
  <si>
    <t>KNR 2-15 0402-03</t>
  </si>
  <si>
    <t>Rurociągi polietylenowe HDPE śr. 75 mm</t>
  </si>
  <si>
    <t>KNR 2-15 0402-04</t>
  </si>
  <si>
    <t>Rurociągi polietylenowe HDPE śr. 90 mm</t>
  </si>
  <si>
    <t>Elementy złączne, kształtki, zestawy wsporcze, akcesoria - rur polietylenowych HDPE</t>
  </si>
  <si>
    <t>RAZEM dział:
6. Instalacja kanalizacji deszczowej</t>
  </si>
  <si>
    <t>RAZEM dział:
5.2. Wewnętrzne instalacje wod-kan i kd</t>
  </si>
  <si>
    <t>1. Instalacja centralnego ogrzewania C.O. - dotyczy montażu materiałów wraz z ich dostawą</t>
  </si>
  <si>
    <t>Rurociągi w instalacjach stalowe nierdzewne śr. 15 mm</t>
  </si>
  <si>
    <t>Rurociągi w instalacjach stalowe nierdzewne o śr. 18 mm</t>
  </si>
  <si>
    <t>Rurociągi w instalacjach stalowe nierdzewne o śr. 22 mm</t>
  </si>
  <si>
    <t>Rurociągi w instalacjach stalowe nierdzewne o śr. 28 mm</t>
  </si>
  <si>
    <t>Rurociągi w instalacjach stalowe nierdzewne o śr. 35 mm</t>
  </si>
  <si>
    <t>Rurociągi w instalacjach stalowe nierdzewne o śr. 42 mm</t>
  </si>
  <si>
    <t>Rurociągi w instalacjach stalowe nierdzewne o śr. 54 mm</t>
  </si>
  <si>
    <t>Rurociągi w instalacjach stalowe nierdzewne o śr. 76 mm</t>
  </si>
  <si>
    <t>Zawór regulacyjny  Dn 15 z kryzą pomiarową</t>
  </si>
  <si>
    <t>Zawór regulacyjny  Dn 20 z kryzą pomiarową</t>
  </si>
  <si>
    <t>Zawór regulacyjny  Dn 25 z kryzą pomiarową</t>
  </si>
  <si>
    <t>Zawór regulacyjny  Dn 32 z kryzą pomiarową</t>
  </si>
  <si>
    <t>Zawór regulacyjny  Dn 50 z kryzą pomiarową</t>
  </si>
  <si>
    <t>Zawory grzejnikowe odcinające dn 15</t>
  </si>
  <si>
    <t>Zawory grzejnikowe odcinające podwójne dn 15</t>
  </si>
  <si>
    <t>Zawory grzejnikowe termostatyczne dn 15</t>
  </si>
  <si>
    <t>Głowice termostatyczne grzejnikowe - sterowane z BMS</t>
  </si>
  <si>
    <t>Szafki z rozdzielaczami instalacji c.o. o ilości obwodów 2</t>
  </si>
  <si>
    <t>Szafki z rozdzielaczami instalacji c.o. o ilości obwodów 4</t>
  </si>
  <si>
    <t>Szafki z rozdzielaczami instalacji c.o. o ilości obwodów 5</t>
  </si>
  <si>
    <t>Szafki z rozdzielaczami instalacji c.o. o ilości obwodów 6</t>
  </si>
  <si>
    <t>Szafki z rozdzielaczami instalacji c.o. o ilości obwodów 7</t>
  </si>
  <si>
    <t>Szafki z rozdzielaczami instalacji c.o. o ilości obwodów 8</t>
  </si>
  <si>
    <t>Szafki z rozdzielaczami instalacji c.o. o ilości obwodów 9</t>
  </si>
  <si>
    <t>Szafki z rozdzielaczami instalacji c.o. o ilości obwodów 11</t>
  </si>
  <si>
    <t>Grzejniki dekoracyjne wielk. 120-50</t>
  </si>
  <si>
    <t>KNNR 4 0431-12</t>
  </si>
  <si>
    <t>Grzejnik konwektorowy kanałowy s=182  h=112  L=1,0</t>
  </si>
  <si>
    <t>Grzejnik konwektorowy kanałowy s=182  h=112  L=1,8</t>
  </si>
  <si>
    <t>Grzejnik konwektorowy kanałowy s=182  h=112  L=2,0</t>
  </si>
  <si>
    <t>Grzejnik konwektorowy kanałowy s=182  h=112  L=2,2</t>
  </si>
  <si>
    <t>Grzejnik konwektorowy kanałowy s=182  h=112  L=2,6</t>
  </si>
  <si>
    <t>Grzejnik konwektorowy kanałowy s=182  h=112  L=2,8</t>
  </si>
  <si>
    <t>Grzejnik konwektorowy kanałowy s=232  h=112  L=1,6</t>
  </si>
  <si>
    <t>Grzejnik konwektorowy kanałowy s=232  h=112  L=1,8</t>
  </si>
  <si>
    <t>Grzejnik konwektorowykanałowy s=232  h=112  L=2,0</t>
  </si>
  <si>
    <t>Grzejnik konwektorowy kanałowy s=232  h=112  L=2,2</t>
  </si>
  <si>
    <t>Grzejnik konwektorowy kanałowy s=232  h=112  L=2,4</t>
  </si>
  <si>
    <t>Grzejnik konwektorowy kanałowy s=232  h=112  L=2,6</t>
  </si>
  <si>
    <t>Grzejnik konwektorowy kanałowy s=232  h=112  L=2,8</t>
  </si>
  <si>
    <t>Grzejniki konwektorowe kanałowe (z wentylatorem i armaturą odcinającą, termostatyczną, sterującą)  -  montaż wraz z dostawą ujęto w poz. 64 - 76</t>
  </si>
  <si>
    <t>Izolacja rurociągów śr.15-18 mm otuliną gr.20 mm</t>
  </si>
  <si>
    <t>Izolacja rurociągów śr.20-22 mm otuliną gr.20 mm</t>
  </si>
  <si>
    <t>Izolacja rurociągów śr.25-28 mm otuliną gr.20 mm</t>
  </si>
  <si>
    <t>Izolacja rurociągów śr.35 mm otuliną gr.30 mm</t>
  </si>
  <si>
    <t>Izolacja rurociągów śr.42 mm otuliną gr.40 mm</t>
  </si>
  <si>
    <t>Izolacja rurociągów śr.54 mm otuliną gr.50 mm</t>
  </si>
  <si>
    <t>Izolacja rurociągów śr.76 mm otuliną gr.60 mm</t>
  </si>
  <si>
    <t>RAZEM dział:
1.Instalacja centralnego ogrzewania C.O.</t>
  </si>
  <si>
    <t>2. Instalacja ciepła technologicznego C.T. - dotyczy montażu materiałów wraz z ich dostawą</t>
  </si>
  <si>
    <t>Rurociągi w instalacjach stalowe nierdzewneo śr. 42 mm</t>
  </si>
  <si>
    <t>Zawory regulacyjne Dn 15</t>
  </si>
  <si>
    <t>Zawory regulacyjne Dn 25</t>
  </si>
  <si>
    <t>Zawory regulacyjne Dn 32</t>
  </si>
  <si>
    <t>Zawory regulacyjne Dn 40</t>
  </si>
  <si>
    <t>Regulator przepływu Dn 15</t>
  </si>
  <si>
    <t>Regulator przepływu Dn 20</t>
  </si>
  <si>
    <t>Regulator przepływu Dn 32</t>
  </si>
  <si>
    <t>Regulator przepływu Dn 40</t>
  </si>
  <si>
    <t>KNR 7-08 0403-02</t>
  </si>
  <si>
    <t>Pompa obiegowa 32/05-12</t>
  </si>
  <si>
    <t>Pompa obiegowa 25/05-4</t>
  </si>
  <si>
    <t>Izolacja rurociągów śr.22 mm otulinami grub.20 mm</t>
  </si>
  <si>
    <t>Izolacja rurociągów śr.28 mm otulinami grub.20 mm</t>
  </si>
  <si>
    <t>Izolacja rurociągów śr.35 mm otulinami grub.30 mm</t>
  </si>
  <si>
    <t>Izolacja rurociągów śr.42 mm otulinami  grub.40 mm</t>
  </si>
  <si>
    <t>Izolacja rurociągów śr.48 mm otulinami grub.40 mm</t>
  </si>
  <si>
    <t>Izolacja rurociągów śr.54 mm otulinami grub.50 mm</t>
  </si>
  <si>
    <t>Izolacja rurociągów śr.60 mm otulinami grub.50 mm</t>
  </si>
  <si>
    <t>Izolacja rurociągów śr.76 mm otulinami grub.60 mm</t>
  </si>
  <si>
    <t>3. Węzeł cieplny wymiennikowy - CO, CT, CW. - dotyczy montażu materiałów wraz z ich dostawą</t>
  </si>
  <si>
    <t>Izolacja rurociągów śr.42 mm otulinami  grub.30 mm</t>
  </si>
  <si>
    <t>Izolacja rurociągów śr.48 mm otulinami  grub.40 mm</t>
  </si>
  <si>
    <t>KNZ 15 32-04</t>
  </si>
  <si>
    <t>Izolacja rurociągów śr.89 mm otulinami grub.80 mm</t>
  </si>
  <si>
    <t>KNZ 15 33-04</t>
  </si>
  <si>
    <t>Izolacja rurociągów śr.133 mm otuliną grub.100 mm</t>
  </si>
  <si>
    <t>Izolacja rurociągów śr.219 mm otuliną grub,100 mm</t>
  </si>
  <si>
    <t>Izolacja rurociągów śr.273 mm otuliną grub.100 mm</t>
  </si>
  <si>
    <t>RAZEM dział:
3. Węzeł cieplny wymiennikowy - CO, CT, CW.</t>
  </si>
  <si>
    <t xml:space="preserve">1. Wentylacja mechaniczna - dotyczy montażu materiałów wraz z ich dostawą </t>
  </si>
  <si>
    <t xml:space="preserve">1.1. Przewody z uzbrojeniem - dotyczy montażu materiałów wraz z ich dostawą </t>
  </si>
  <si>
    <t>Przewody wentylacyjne prostokątne typ A/I z płyt  wełny szklanej sprasowanej grub. 40 mm, obwodzie do 1800 mm</t>
  </si>
  <si>
    <t>Przewody wentylacyjne prostokątne typ A/I z płyt  wełny szklanej sprasowanej grub. 40 mm, obwodzie do 4400 mm</t>
  </si>
  <si>
    <t>Przewody wentylacyjne z płyt ognioodpornych (wełny mineralnej, sprasowanej ) prostokątne, A/I o obwodzie do 4400 mm - udział kształtek do 35 %</t>
  </si>
  <si>
    <t>Przewody wentylacyjne z płyt ognioodpornych (wełny mineralnej, sprasowanej ) prostokątne, A/I o obwodzie do 8000 mm - udział kształtek do 35 %</t>
  </si>
  <si>
    <t>Uszczelnienie przejść kanałów przez przegrody - ognioochronne</t>
  </si>
  <si>
    <t>Tłumiki akustyczne prostokątne obwodzie do 1500 mm  - 400x200/1000</t>
  </si>
  <si>
    <t>Tłumiki akustyczne prostokątne obwodzie do 1800 mm  -  500x400/1500</t>
  </si>
  <si>
    <t>Tłumiki akustyczne prostokątne obwodzie do 2000 mm  - 600x400/1500</t>
  </si>
  <si>
    <t>Tłumiki akustyczne prostokątne obwodzie do 2000 mm  - 600x400/2000</t>
  </si>
  <si>
    <t>Tłumiki akustyczne prostokątne obwodzie do 2600 mm  - 630x500/2000</t>
  </si>
  <si>
    <t>Tłumiki akustyczne prostokątne obwodzie do 2600 mm  - 700x400/1500</t>
  </si>
  <si>
    <t>Tłumiki akustyczne prostokątne obwodzie do 2600 mm  - 700x400/2000</t>
  </si>
  <si>
    <t>Tłumiki akustyczne prostokątne obwodzie do 2600 mm  - 800x250/1500</t>
  </si>
  <si>
    <t>Tłumiki akustyczne prostokątne obwodzie do 2600 mm  - 800x315/2000</t>
  </si>
  <si>
    <t>Tłumiki akustyczne prostokątne obwodzie do 2600 mm  - 800x400/2000</t>
  </si>
  <si>
    <t>Tłumiki akustyczne prostokątne obwodzie do 2600 mm  - 800x500/2000</t>
  </si>
  <si>
    <t>Tłumiki akustyczne prostokątne obwodzie do 4000 mm  - 630x800/1500</t>
  </si>
  <si>
    <t>Tłumiki akustyczne prostokątne obwodzie do 4000 mm  - 630x800/2000</t>
  </si>
  <si>
    <t>Tłumiki akustyczne prostokątne obwodzie do 4000 mm  - 800x800/1500</t>
  </si>
  <si>
    <t>Tłumiki akustyczne prostokątne obwodzie do 4000 mm  - 800x800/1000</t>
  </si>
  <si>
    <t>Tłumiki akustyczne prostokątne obwodzie do 4000 mm  - 1000x400/1000</t>
  </si>
  <si>
    <t>Tłumiki akustyczne prostokątne obwodzie do 4000 mm  - 1000x500/1000</t>
  </si>
  <si>
    <t>Tłumiki akustyczne prostokątne obwodzie do 4000 mm  - 1000x500/2000</t>
  </si>
  <si>
    <t>Tłumiki akustyczne prostokątne obwodzie do 4000 mm  - 1200x400/2000</t>
  </si>
  <si>
    <t>Tłumiki akustyczne prostokątne obwodzie do 4000 mm  - 1200x800/1000</t>
  </si>
  <si>
    <t>Tłumiki akustyczne prostokątne obwodzie do 4000 mm  - 1200x800/1500</t>
  </si>
  <si>
    <t>Tłumiki akustyczne prostokątne obwodzie do 4000 mm  - 1200x800/2000</t>
  </si>
  <si>
    <t>Klapy p.poż. kołowe śr. 100 mm  z siłownikiem</t>
  </si>
  <si>
    <t>Klapy p.poż. kołowe śr. 125 mm  z siłownikiem</t>
  </si>
  <si>
    <t>Klapy p.poż. kołowe śr. 160mm  z siłownikiem</t>
  </si>
  <si>
    <t>Klapy p.poż. kołowe śr. 200 mm  z siłownikiem</t>
  </si>
  <si>
    <t>Klapy p.poż. kołowe śr. 250 mm  z siłownikiem</t>
  </si>
  <si>
    <t>Klapy p.poż. kołowe śr. 315 mm  z siłownikiem</t>
  </si>
  <si>
    <t>Klapy p.poż. kołowe śr. 400 mm  z siłownikiem</t>
  </si>
  <si>
    <t>Klapy p.poż. kołowe śr. 630 mm  z siłownikiem</t>
  </si>
  <si>
    <t>Zawory wentylacyjne o śr. 100 mm</t>
  </si>
  <si>
    <t>Zawory wentylacyjne o śr. 125 mm</t>
  </si>
  <si>
    <t>Nawiewnik wirowy 300 mm D=160 z izol. skrzynką rozprężną</t>
  </si>
  <si>
    <t>Nawiewnik wirowy 600 mm D=250 z izol. skrzynką rozprężną</t>
  </si>
  <si>
    <t>Nawiewnik szczelinowy L=1500 mm z izol. skrzynką rozprężną</t>
  </si>
  <si>
    <t>Nawiewnik dyszowy D=250</t>
  </si>
  <si>
    <t>Nawiewnik dyszowy D=315</t>
  </si>
  <si>
    <t>Nawiewnik dyszowy D=400</t>
  </si>
  <si>
    <t xml:space="preserve">1.2. Urządzenia wentylacyjne - dotyczy montażu materiałów wraz z ich dostawą </t>
  </si>
  <si>
    <t>Centrala wentylacyjna naw.-wyw. NW1  V=12.000 m3/h</t>
  </si>
  <si>
    <t>Centrala wentylacyjna naw.-wyw. NW2  V=12.000 m3/h</t>
  </si>
  <si>
    <t>Centrala wentylacyjna naw.-wyw. NW3  V=4500 m3/h</t>
  </si>
  <si>
    <t>Centrala wentylacyjna naw.-wyw. NW4  V=5610 m3/h</t>
  </si>
  <si>
    <t>Centrala wentylacyjna naw.-wyw. NW5  V=9470 m3/h</t>
  </si>
  <si>
    <t>Centrala wentylacyjna naw.-wyw. NW6  V=3530 m3/h</t>
  </si>
  <si>
    <t>Centrala wentylacyjna naw.-wyw. NW8  V=8630 m3/h  - dachowa</t>
  </si>
  <si>
    <t>Centrala wentylacyjna naw.-wyw. NW9  V=8120 m3/h  - dachowa</t>
  </si>
  <si>
    <t>Centrala wentylacyjna naw.-wyw. NW10  V=8000 m3/h  - dachowa</t>
  </si>
  <si>
    <t>Centrala wentylacyjna naw.-wyw. NW11  V=1080 m3/h  - dachowa</t>
  </si>
  <si>
    <t>Uruchomienie instalacji i urządzeń chłodnictwa</t>
  </si>
  <si>
    <t xml:space="preserve">KNR 7-24 0133-01 analogia       </t>
  </si>
  <si>
    <t>Kompaktowy zespół napowietrzający V=20.620 m3/h  - montaż + dostawa z transportem</t>
  </si>
  <si>
    <t xml:space="preserve">KNR 7-24 0133-01   analogia </t>
  </si>
  <si>
    <t>Kompaktowy zespół napowietrzający V=22.350 m3/h  - montaż + dostawa z transportem</t>
  </si>
  <si>
    <t>Kompaktowe zespoły napowietrzające : montaż, dostawę z transportem - ujęto w poz.142 i 143</t>
  </si>
  <si>
    <t>Tablica steruj.-sygnaliz. + uruchom. i kalibracja systemu : dostawa</t>
  </si>
  <si>
    <t xml:space="preserve">KNR 7-24 0133-01   Rx1,3 analogia </t>
  </si>
  <si>
    <t>Kompletny zespół napowietrz. z wentylatorem osiowym kanałowym V=2x27.940 m3/h</t>
  </si>
  <si>
    <t>Wentylator kanałowy V=1000 m3/h z regulatorem</t>
  </si>
  <si>
    <t>Wentylator kanałowy  V=500 m3/h z regulatorem</t>
  </si>
  <si>
    <t>Wentylator kanałowy  V=1000 m3/h z regulatorem</t>
  </si>
  <si>
    <t>Wentylator kanałowy  V=750 m3/h z regulatorem</t>
  </si>
  <si>
    <t>Wentylator łazienkowy  V=50 m3/h</t>
  </si>
  <si>
    <t>Izolacja kanałów wentylacyjnych i klimatyzacyjnych o przekroju prostokątnym samoprzylepną matą lamelową grub. 40 mm</t>
  </si>
  <si>
    <t>m2 izolacji</t>
  </si>
  <si>
    <t>Izolacja kanałów wentylacyjnych i klimatyzacyjnych o przekroju okrągłym samoprzylepną matą lamelową grub.40 mm</t>
  </si>
  <si>
    <t>Agregat chłodniczy VRF Nr 1  Q= 22,4/25,0 kW   - montaż i dostawa</t>
  </si>
  <si>
    <t>Agregat chłodniczy VRF Nr 1  Q= 33,5/37,5  kW   - montaż i dostawa</t>
  </si>
  <si>
    <t>Klimatyzator kanałowy  jedn. wewn. Q=12,5 kW   - montaż i dostawa</t>
  </si>
  <si>
    <t>Klimatyzator kasetonowy  jedn. wewn. Q= 10,0 kW  - montaż i dostawa</t>
  </si>
  <si>
    <t>Klimatyzator ścienny  jedn. wewn.  Q= 2,2 kW   - montaż i dostawa</t>
  </si>
  <si>
    <t>Dostawa urządzeń i materiałów VRF Nr 1  układu klimatyzacji  : agregatory, klimatyzatory, trójniki, sterowniki, pompki skroplin, arctic</t>
  </si>
  <si>
    <t>Agregat chłodniczy VRF Nr 2  Q= 22,4/25,0 kW  - montaż i dostawa</t>
  </si>
  <si>
    <t>Agregat chłodniczy VRF Nr 2  Q= 33,5/37,5  kW  - montaż i dostawa</t>
  </si>
  <si>
    <t>Klimatyzator kanałowy  jedn. wewn. Q=11,2 kW   - montaż i dostawa</t>
  </si>
  <si>
    <t>Dostawa urządzeń i materiałów VRF Nr 2  układu klimatyzacji  : agregatory, klimatyzatory, trójniki, sterowniki, pompki skroplin, arctic</t>
  </si>
  <si>
    <t>Agregat chłodniczy VRF Nr 3  Q= 22,4/25,0 kW   - montaż i dostawa</t>
  </si>
  <si>
    <t>Agregat chłodniczy VRF Nr 3  Q= 33,5/37,5  kW  - montaż i dostawa</t>
  </si>
  <si>
    <t>Klimatyzator kanałowy  jedn. wewn. Q= 11,2 kW  - montaż i dostawa</t>
  </si>
  <si>
    <t>Dostawa urządzeń i materiałów VRF Nr 3  układu klimatyzacji  : agregatory, klimatyzatory, trójniki, sterowniki, pompki skroplin, arctic</t>
  </si>
  <si>
    <t>Agregat chłodniczy VRF Nr 4  Q= 22,4/25,0 kW  - montaż i dostawa</t>
  </si>
  <si>
    <t>Agregat chłodniczy VRF Nr 4  Q= 33,5/37,5  kW  - montaż i dostawa</t>
  </si>
  <si>
    <t>Klimatyzator ścienny  jedn. wewn. Q= 9,0 kW  - montaż i dostawa</t>
  </si>
  <si>
    <t>Dostawa urządzeń i materiałów VRF Nr 4  układu klimatyzacji  : agregatory, klimatyzatory, trójniki, sterowniki, pompki skroplin, arctic</t>
  </si>
  <si>
    <t>Agregat chłodniczy VRF Nr 5  Q= 22,4/25,0 kW  - montaż i dostawa</t>
  </si>
  <si>
    <t>Klimatyzator ścienny  jedn. wewn. Q= 5,6 kW  - montaż i dostawa</t>
  </si>
  <si>
    <t>Klimatyzator ścienny  jedn. wewn. Q= 4,0 kW  - montaż i dostawa</t>
  </si>
  <si>
    <t>Klimatyzator ścienny  jedn. wewn. Q= 2,2 kW   - montaż i dostawa</t>
  </si>
  <si>
    <t>Dostawa urządzeń i materiałów VRF Nr 5  układu klimatyzacji  : agregatory, klimatyzatory, trójniki, sterowniki, pompki skroplin, arctic</t>
  </si>
  <si>
    <t>KNR 7-08 0201-04 analogia Rx0,7</t>
  </si>
  <si>
    <t>KNR 7-08 0301-01 analogia Rx0,7</t>
  </si>
  <si>
    <t>Konstrukcja wsporcza stalowa  pod agregaty (VRF)  - na dachu budynku</t>
  </si>
  <si>
    <t>Przedmuchanie azotem urządzeń i instalacji chłodniczych freonowych  - VRF</t>
  </si>
  <si>
    <t>Próba szczelności urządzeń i instalacji obiegu freonu  - VRF</t>
  </si>
  <si>
    <t>Napelnienie urządzeń i instalacji obiegu freonu  - VRF</t>
  </si>
  <si>
    <t>Uruchomienie i uzyskanie niskich temperatur oraz przepływu freonu  - VRF</t>
  </si>
  <si>
    <t>Split nr 1 - Agregat chłodniczy Q= 9,4 KW  - montaż i dostawa</t>
  </si>
  <si>
    <t>Split nr 1 - Klimatyzator ścienny Q= 9,4 kW  - montaż i dostawa</t>
  </si>
  <si>
    <t>Split nr 2 - Agregat chłodniczy Q= 8,0 kW  - montaż i dostawa</t>
  </si>
  <si>
    <t>Split nr 2 - Klimatyzator ścienny Q= 8,0 kW  - montaż i dostawa</t>
  </si>
  <si>
    <t>Split nr 3 - Agregat chłodniczy Q= 5,2 kW  - montaż i dostawa</t>
  </si>
  <si>
    <t>Split nr 3 - Klimatyzator ścienny Q= 5,2 kW  - montaż i dostawa</t>
  </si>
  <si>
    <t>Split nr 4 - Agregat chłodniczy Q= 4,0 kW  - montaż i dostawa</t>
  </si>
  <si>
    <t>Split nr 4 - Klimatyzator ścienny Q= 4,0 kW  - montaż i dostawa</t>
  </si>
  <si>
    <t>Multi Split nr 5 - Agregat chłodniczy Q= 8,0 kW  - montaż i dostawa</t>
  </si>
  <si>
    <t>Multi Split nr 5 - Klimatyzator ścienny Q=3,5 kW  - montaż i dostawa</t>
  </si>
  <si>
    <t>Multi Split nr 5 - Klimatyzator ścienny Q= 2,0 kW  - montaż i dostawa</t>
  </si>
  <si>
    <t>Konstrukcja wsporcza stalowa  pod agregaty (SPLIT)  - na dachu budynku</t>
  </si>
  <si>
    <t>Filtry powietrza + czujniki temperatury</t>
  </si>
  <si>
    <t>KNR 7-08 0301-01 analogia Rx0.2</t>
  </si>
  <si>
    <t>Przedmuchanie azotem urządzeń i instalacji chłodniczych freonowych  - SPLIT</t>
  </si>
  <si>
    <t>Próba szczelności urządzeń i instalacji obiegu freonu  - SPLIT</t>
  </si>
  <si>
    <t>Napelnienie urządzeń i instalacji obiegu freonu  - SPLIT</t>
  </si>
  <si>
    <t>Uruchomienie i uzyskanie niskich temperatur oraz przepływu freonu  - SPLIT</t>
  </si>
  <si>
    <t>Rurociągi miedziane o śr.zew. 22,20 mm lutowane miękko, na ścianach</t>
  </si>
  <si>
    <t>Izolacja rurociągów śr.6,35 mm otulinami z kauczuku gr.9 mm</t>
  </si>
  <si>
    <t>Izolacja rurociągów śr.9,52 mm otulinami z kauczuku gr.9 mm</t>
  </si>
  <si>
    <t>Izolacja rurociągów śr.12,70 mm otulinami z kauczuku gr.9 mm</t>
  </si>
  <si>
    <t>Izolacja rurociągów śr.15,88 mm otulinami z kauczuku gr.9 mm</t>
  </si>
  <si>
    <t>Izolacja rurociągów śr.19,05 mm otulinami kauczuku gr.13 mm</t>
  </si>
  <si>
    <t>Izolacja rurociągów śr.22,20 mm otulinami z kauczuku gr.13 mm</t>
  </si>
  <si>
    <t>Izolacja rurociągów śr.28,58 mm otulinami z kauczuku gr.13 mm</t>
  </si>
  <si>
    <t>nie dotyczy</t>
  </si>
  <si>
    <t xml:space="preserve">1.3. Izolacja kanałów wentylacyjnych  - dotyczy montażu materiałów wraz z ich dostawą </t>
  </si>
  <si>
    <t xml:space="preserve">2. Klimatyzacja - dotyczy montażu materiałów wraz z ich dostawą </t>
  </si>
  <si>
    <t>Demontaż i ponowny montaż szafy oświetlenia zewnętrznego</t>
  </si>
  <si>
    <t>Demontaż istniejącego agregatu</t>
  </si>
  <si>
    <t xml:space="preserve"> cena zakładowa</t>
  </si>
  <si>
    <t>KNNR 5 0407-04</t>
  </si>
  <si>
    <t>KNNR 5 0213-04</t>
  </si>
  <si>
    <t>Linia LED 10W/m l=24,5m - 1 szt.  Linia LED 10W/m l=1,15m - 1 szt.  Linia LED 10W/m l=37,5m - 1 szt.  Linia LED 10W/m l=11m - 1 szt.  Zasilacze 24V/60W - 17 szt.</t>
  </si>
  <si>
    <t>Linia LED 10W/m l=24,5m - 1 szt.  Linia LED 10W/m l=1m - 1 szt.  Linia LED 10W/m l=3,7m - 1 szt.  Zasilacze 24V/60W - 7 szt.</t>
  </si>
  <si>
    <t>Linia LED 10W/m l=24,5m - 1 szt.  Linia LED 10W/m l=1,6m - 1 szt.  Linia LED 10W/m l=3,65m - 1 szt.  Linia LED 10W/m l=31,5m - 1 szt.  Zasilacze 24V/60W - 14 szt.</t>
  </si>
  <si>
    <t>6.1. Zewnętrzne instalacje elektryczne i oświetlenie - Oświetlenie zewnętrzne
 (dotyczy montażu materiałów wraz z ich dostawą)</t>
  </si>
  <si>
    <t>6.2. Wewnętrzne instalacje elektryczne i oświetlenie
(dotyczy montażu materiałów wraz z ich dostawą)</t>
  </si>
  <si>
    <t>1. Wymiana agregatu prądotwórczego - dotyczy montażu materiałów wraz z ich dostawą</t>
  </si>
  <si>
    <t>2. Transformator - dotyczy montażu materiałów wraz z ich dostawą</t>
  </si>
  <si>
    <t>3. Zasilające linie kablowe SN - dotyczy montażu materiałów wraz z ich dostawą</t>
  </si>
  <si>
    <t>4. Zasilające linie kablowe nN - dotyczy montażu materiałów wraz z ich dostawą</t>
  </si>
  <si>
    <t>5. Wewnętrzne linie zasilające - dotyczy montażu materiałów wraz z ich dostawą</t>
  </si>
  <si>
    <t>6. Rozbudowa rozdzielnicy SN - dotyczy montażu materiałów wraz z ich dostawą</t>
  </si>
  <si>
    <t>7. Rozdzielnice elektryczne - dotyczy montażu materiałów wraz z ich dostawą</t>
  </si>
  <si>
    <t>8. Trasy kablowe mocowane do stropu - dotyczy montażu materiałów wraz z ich dostawą</t>
  </si>
  <si>
    <t>9. Kanały podpodłogowe - dotyczy montażu materiałów wraz z ich dostawą</t>
  </si>
  <si>
    <t>10. Instalacja uziemiająca i połączenia wyrównawcze - dotyczy montażu materiałów wraz z ich dostawą</t>
  </si>
  <si>
    <t>11. Instalacja siły i sterownicza - dotyczy montażu materiałów wraz z ich dostawą</t>
  </si>
  <si>
    <t>12. Instalacja oświetlenia podstawowego i gniazd wtykowych - dotyczy montażu materiałów wraz z ich dostawą</t>
  </si>
  <si>
    <t>12.1. Instalacja oświetlenia - dotyczy montażu materiałów wraz z ich dostawą</t>
  </si>
  <si>
    <t>12.2. Linie świetlne LED - dotyczy montażu materiałów wraz z ich dostawą</t>
  </si>
  <si>
    <t>12.2.1. Poziom +2,5 - dotyczy montażu materiałów wraz z ich dostawą</t>
  </si>
  <si>
    <t xml:space="preserve">12.2.3. Poziom -1 </t>
  </si>
  <si>
    <t>12.3. Instalacja gniazd wtykowych - dotyczy montażu materiałów wraz z ich dostawą</t>
  </si>
  <si>
    <t>13. Instalacja oświetlenia awaryjnego - dotyczy montażu materiałów wraz z ich dostawą</t>
  </si>
  <si>
    <t>1. Instalacja automatyki i BMS  - dotyczy montażu materiałów wraz z ich dostawą</t>
  </si>
  <si>
    <t>RACHUNEK 8 - BMS  - dotyczy montażu materiałów wraz z ich dostawą</t>
  </si>
  <si>
    <t>Deszcz nawlny w zabezpieczonym wykopie  ( wg szacunku wykonawcy )</t>
  </si>
  <si>
    <t>24' d.3</t>
  </si>
  <si>
    <t xml:space="preserve">4. Posadzki garaż PG2.1, PG2.2, PG1.1, PG1.2, PG1.3 (Dotyczy montażu materiałów wraz z ich dostawą) </t>
  </si>
  <si>
    <t>cena z rynku</t>
  </si>
  <si>
    <t xml:space="preserve">5. Posadzki nad garażem TG1, TG2, TG3, T3 (Dotyczy montażu materiałów wraz z ich dostawą) </t>
  </si>
  <si>
    <t>84 d.5</t>
  </si>
  <si>
    <t xml:space="preserve">6. Ściany garażu uwarstwienie SG1, SG2, SG3.2, SG4.1, SG4.2, SG4.3, SG5.1, SG5.2, SG6.1, SG6.2, S6.3 (Dotyczy montażu materiałów wraz z ich dostawą) </t>
  </si>
  <si>
    <t>Izolacje przeciwwilgociowe powłokowe bitumiczne pionowe - wykonywane na zimno  -</t>
  </si>
  <si>
    <t xml:space="preserve">7. Ściany wewnętrzne garażu - silikatowe z przewiązką (Dotyczy montażu materiałów wraz z ich dostawą) </t>
  </si>
  <si>
    <t xml:space="preserve">8. Schody, balustrady i pochwyty (Dotyczy montażu materiałów wraz z ich dostawą) </t>
  </si>
  <si>
    <t>Dostawa i montaż Balustrady schodowe całoszklane</t>
  </si>
  <si>
    <t>Dostawa i montaż Balustrady schodowe stalowe malowane proszkowo</t>
  </si>
  <si>
    <t xml:space="preserve">9. Stolarka i ślusarka (Dotyczy montażu materiałów wraz z ich dostawą) </t>
  </si>
  <si>
    <t>Dostawa i montaż Automatyczna brama garażowa ażurowa zwijana B2</t>
  </si>
  <si>
    <t>Dostawa i montaż Automatyczna brama garażowaEI 60  B3</t>
  </si>
  <si>
    <t>128' d.9</t>
  </si>
  <si>
    <t>Drzwi  jednoskrzydłowe przeszklone Da10,Da11  EI60</t>
  </si>
  <si>
    <t>128'' d.9</t>
  </si>
  <si>
    <t>Drzwi  jednoskrzydłowe   przeszklone Da12 EI30</t>
  </si>
  <si>
    <t>128''' d.9</t>
  </si>
  <si>
    <t>Dostawa i montaż  fasady aluminiowej EI 60 w garażu</t>
  </si>
  <si>
    <t xml:space="preserve">10. Dźwigi (Dotyczy montażu materiałów wraz z ich dostawą) </t>
  </si>
  <si>
    <t>Dostawa i montaż  dzwigu  osobowego w klatce A (630 kg)</t>
  </si>
  <si>
    <t>Dostawa i montaż  dzwigu osobowego w klatce B (630 kg)</t>
  </si>
  <si>
    <t>Dostawa i montaż  dzwigu   osobowego w budynku istniejącym  (630 kg)</t>
  </si>
  <si>
    <t xml:space="preserve">11. Rusztowania (Dotyczy montażu materiałów wraz z ich dostawą) </t>
  </si>
  <si>
    <t>134 d.11</t>
  </si>
  <si>
    <t>135 d.11</t>
  </si>
  <si>
    <t>136 d.11</t>
  </si>
  <si>
    <t xml:space="preserve">12. Wyposażenie (Dotyczy montażu materiałów wraz z ich dostawą) </t>
  </si>
  <si>
    <t xml:space="preserve">13. Zamknięcie przeciwpowodziowe (Dotyczy montażu materiałów wraz z ich dostawą) </t>
  </si>
  <si>
    <t xml:space="preserve">14. Figura Łuczniczki (Dotyczy montażu materiałów wraz z ich dostawą) </t>
  </si>
  <si>
    <t>ŁUCZNICZKA - demontaż, przechowanie i ponowny montaż figury łuczniczki</t>
  </si>
  <si>
    <t xml:space="preserve">1. Instalacja kanal. sanitarnej, deszczowej. Garaże - Dotyczy montażu materiałów wraz z ich dostawą </t>
  </si>
  <si>
    <t>Studnia rewizyjna z PVC  DN 600 mm z pokrywą żeliwną - głęb. do 2,0 m - Sg 160</t>
  </si>
  <si>
    <t>Studnie rewizyjne z kręgów betonowych DN 1000 z pokrywą żelbetową, pierścieniem i włazem żeliwnym D400 -  Sg 160</t>
  </si>
  <si>
    <t>Separator ropopochodny NS 1,5  z osadnikiem</t>
  </si>
  <si>
    <t>Przepompownia ścieków  P3  Q=2 l/sek  H=6,0 m sł.w. - z szafką sterującą i uruchomieniem</t>
  </si>
  <si>
    <t>Wpust podłogowy  śr.100 mm - ruszt  żeliwny</t>
  </si>
  <si>
    <t>Przejście ognioochronne dla rury śr.110 mm</t>
  </si>
  <si>
    <t>KNR 2-15 0402-05</t>
  </si>
  <si>
    <t>Rurociągi polietylenowe  HDPE śr.110 mm</t>
  </si>
  <si>
    <t>KNR 2-15 0401-07</t>
  </si>
  <si>
    <t>KNR 2-15 0401-08</t>
  </si>
  <si>
    <t>KNR 2-15 0401-09</t>
  </si>
  <si>
    <t>KNR 2-15 0305-02</t>
  </si>
  <si>
    <t>KNR 2-15 0305-03</t>
  </si>
  <si>
    <t>KNR 2-15 0305-04</t>
  </si>
  <si>
    <t>Czyszczaki polietylenowe HDPE o śr. 200 mm</t>
  </si>
  <si>
    <t>KNR 2-15 0305-05</t>
  </si>
  <si>
    <t>Czyszczaki polietylenowe HDPE o śr. 250 mm</t>
  </si>
  <si>
    <t xml:space="preserve">1. Instalacja oddymiania - Dotyczy montażu materiałów wraz z ich dostawą </t>
  </si>
  <si>
    <t>Przewody wentylacyjne z płyt ognioodpornych (wełny mineralnej, sprasowanej)  prostokątne, A/I o obwodzie do 8000 mm</t>
  </si>
  <si>
    <t>Kratki wentylacyjne wyciągowe ognioodporne o wym. 500x800 mm montowane na kanałach z płyt ognioochronnych</t>
  </si>
  <si>
    <t>KNR-W 2-17 0134-09</t>
  </si>
  <si>
    <t>KNR-W 2-17 0137-02</t>
  </si>
  <si>
    <t>Próby montażowe, prace regul.- pomiarowe ; 3,5% od RMS (z poz. 1-3)</t>
  </si>
  <si>
    <t>Wentylatory strumieniowe D=355 mm z tłumikami i deflektorem : montaż</t>
  </si>
  <si>
    <t>Wentylatory strumieniowe D=355 mm z tłumikami i deflektorem :  montaż</t>
  </si>
  <si>
    <t>Wentylatory strumieniowe D=355 mm  z tłumikami i deflektorem : montaż</t>
  </si>
  <si>
    <t>Wentylatory strumieniowe D=355  z tłumikami i deflektorem : montaż</t>
  </si>
  <si>
    <t>Uruchomienie automatyki - wymienionej w poz. 14-15 przedmiaru</t>
  </si>
  <si>
    <t>Dostawa urządzeń i materiałów (sekcja: 0,1,2)   - wym. w poz. 8-13 przedmiaru</t>
  </si>
  <si>
    <t>Dostawa urządzeń i materiałów (sekcja: 3, 4 )  - wym. w poz. 14-15 przedmiaru</t>
  </si>
  <si>
    <t>KNR AL-01 0206-05</t>
  </si>
  <si>
    <t>KNR AL-01 0110-05</t>
  </si>
  <si>
    <t>1. DRZEWA LIŚCIASTE (DOTYCZY MONTAŻU MATERIAŁÓW WRAZ Z ICH DOSTAWĄ)</t>
  </si>
  <si>
    <t xml:space="preserve">2. KRZEWY (DOTYCZY MONTAŻU MATERIAŁÓW WRAZ Z ICH DOSTAWĄ) </t>
  </si>
  <si>
    <t xml:space="preserve">3. TRAWY OZDOBNE (DOTYCZY MONTAŻU MATERIAŁÓW WRAZ Z ICH DOSTAWĄ) </t>
  </si>
  <si>
    <t>4. BYLINY (DOTYCZY MONTAŻU MATERIAŁÓW WRAZ Z ICH DOSTAWĄ)</t>
  </si>
  <si>
    <t>5. TRAWNIKI DYWANOWE Z DARNI (DOTYCZY MONTAŻU MATERIAŁÓW WRAZ Z ICH DOSTAWĄ)</t>
  </si>
  <si>
    <t>1. Rozdzielnice elektryczne  - dotyczy montażu materiałów wraz z ich dostawą</t>
  </si>
  <si>
    <t>2. Trasy kablowe mocowane do stropu  - dotyczy montażu materiałów wraz z ich dostawą</t>
  </si>
  <si>
    <t>3. Instalacja uziemiająca i połączenia wyrównawcze  - dotyczy montażu materiałów wraz z ich dostawą</t>
  </si>
  <si>
    <t>4.1. Instalacja oświetlenia  - dotyczy montażu materiałów wraz z ich dostawą</t>
  </si>
  <si>
    <t>4.2. Instalacja gniazd wtykowych  - dotyczy montażu materiałów wraz z ich dostawą</t>
  </si>
  <si>
    <t>5. Instalacja oświetlenia awaryjnego - dotyczy montażu materiałów wraz z ich dostawą</t>
  </si>
  <si>
    <t>6. System zajętości miejsc parkingowych - dotyczy montażu materiałów wraz z ich dostawą</t>
  </si>
  <si>
    <t>62 d.7</t>
  </si>
  <si>
    <t>63 d.7</t>
  </si>
  <si>
    <t>64 d.7</t>
  </si>
  <si>
    <t>65 d.7</t>
  </si>
  <si>
    <t>66 d.7</t>
  </si>
  <si>
    <t>67 d.7</t>
  </si>
  <si>
    <t>68 d.7</t>
  </si>
  <si>
    <t>RAZEM dział:
7. System parkingowy</t>
  </si>
  <si>
    <t>7. System parkingowy - Dostawa, instalacje, uruchomienie</t>
  </si>
  <si>
    <t>Dostawa, instalacja, pomiary okablowania systemu parkingowego zgodnie ze schematem IE-58_Schemat systemu parkingowego</t>
  </si>
  <si>
    <t>1. Roboty elektryczne - dotyczy montażu materiałów wraz z dostawą</t>
  </si>
  <si>
    <t>Dostawa, instalacja, uruchomienie - Terminal wyjazdowy JUPITER Line Exit
LXHB1 Terminal wyjazdowy [Lane Exit Jupiter]  - 1 szt.
LXHB100004 System sterowania [Barcode System (EBB)]  - 1 szt.
LXHB100001 Obudowa [Base Platform (EBB)]  - 1 szt.
LXHB100010 Oświetlenie LED [HUB Vertical LED Stripe]  - 1 szt.
LXHB111002 Wyświetlacz monochromatyczny [Monochrome Display (EBB)]  - 1 szt.
LXHB121001H Przycisk poboru biletu [One Button (Hengstler)]  - 1 szt.
LXHB161001 Kolor obudowy [Standard Color cabinet (RAL7021)]  - 1 szt.
LXHB171001 Grzałka 230 V [230 Volt Heater]  - 1 szt.
LXHB390001 Zasilacz, Wentylator, Listwa zaciskowa [Power Supply, Fan, PSU]  - 1 szt.
LXHB221001 Kontroler EBB [Controller EBB]  - 1 szt.
LXHB181002 Interfejs komunikacyjny [Ethernet TCP/IP Network Interface]  - 1 szt.
LXHB191001 Zestaw montażowy interkomu [Intercom Mounting Kit]  - 1 szt.
45.G00043 Podstawa 100 mm standardowy kolor [Plinth 100mm std color]  - 1 szt.
LXHB111003 Wyświetlacz dotykowy kolorowy [10.1" Touch Display (EBB)]  - 1 szt.
LXHB301001 Skaner biletów [Valiscan Gryphon (EBB)]  - 1 szt.
LXHB151001 Drukarka paragonów [Receipt Printer (EBB)]  - 1 szt.
LXHB201003 Czytnik kart [RFPARK Proximity (EBB)]  - 1 szt.
LXHB261001 Zestaw montażowy Czytnik kart  - 1 szt.
LXHB331002 Zestaw montażowy PinPad Ingenico  - 1 szt.
Ingenico iSelf (IUR250, IUP250, IUC150B)  - 1 szt.</t>
  </si>
  <si>
    <t>Dostawa, instalacja, uruchomienie - Terminal wjazdowy JUPITER Lane Entry:
LEHB1 Terminal wjazdowy [Lane Entry Jupiter] - 1 szt.
LEHB100004 System sterowania [Barcode System (EBB)] - 1 szt.
LEHB100001 Obudowa [Base Platform (EBB)] - 1 szt.
LEHB100010 Oświetlenie LED [HUB Vertical LED Stripe] - 1 szt.
LEHB121001H Przycisk poboru biletu [One Button (Hengstler)]  - 1 szt.
LEHB131006 Drukarka biletów [Ticket Unit]  - 1 szt.
LEHB161001 Kolor obudowy [Standard Color cabinet (RAL7021)]  - 1 szt.
LEHB171001 Grzałka 230 V [230 Volt Heater] - 1 szt.
LEHB390001 Zasilacz, Wentylator, Listwa zaciskowa [Power Supply, Fan, PSU] - 1 szt.
LEHB221001 Kontroler EBB [Controller EBB]  - 1 szt.
LEHB181002 Interfejs komunikacyjny [Ethernet TCP/IP Network Interface]  - 1 szt.
LEHB191001 Zestaw montażowy interkomu [Intercom Mounting Kit]  - 1 szt.
45.G00043 Podstawa 100 mm standardowy kolor [Plinth 100mm std color]  - 1 szt.
LEHB111003 Wyświetlacz dotykowy kolorowy [10.1" Touch Display (EBB)]  - 1 szt.
LEHB211004 Czytnik kart dostępowych [RFPARK Proximity (EBB)]  - 1 szt.
LXHB211005 Skaner biletów (funkcja biletów kongresowych)Valiscan Gryphon (EBB)  - 1 szt.</t>
  </si>
  <si>
    <t>Dostawa, instalacja, uruchomienie - Kasa automatyczna JUPITER Automatic Pay-Station:
PSHB100004 Podstawowy system biletów jednorazowych: kody 2D [Barcode System (EBB)] 1
APSHB100001 Płyta motażowa [Base Platform (EBB)]  - 1 szt.
APSHB100010 Oświetlenie led [HUB Vertical LED Stripe)]  - 1 szt.
APSHB131011 Skaner biletów Gryphon [Ticket Unit Gryphon]  - 1 szt.
APSHB151001 Drukarka paragonów [Receipt Printer (EBB)] - 1 szt.
APSHB161003 Kolor obudowy [Standard Color cabinet (RAL7021)]  - 1 szt.
APSHB171001 Grzałka 230 Volt [230V Heater]  - 1 szt.
APSHB390001 Zasilacz, Wentylator [Power Supply, Fan, PSU]  - 1 szt.
APSHB221001 Kontroler EBB [Controller EBB]  - 1 szt.
APSHB181002 Ethernet TCP/IP Network Interface  - 1 szt.
APSHB191001 Zestaw montażowy interkomu [Intercom Mounting Kit]  - 1 szt.
APSHB241002 Selektor monet Eagle v2 (EBB)  - 1 szt.
APSHB251001 Czytnik banknotów SCN83 (EBB)  - 1 szt.
APSHB380001 Klucze i zamki do kasy Key&amp;Lock project based  - 1 szt.
APSHB410001 EBB WiFi Add On (for peripheral maintenance and configuration)  - 1 szt.
45.G00034 Podstawa 400 mm standardowy kolor [Plinth 400 mm std color]  - 1 szt.
APSHB111006 Kolorowy dotykowy wyświetlacz Full HD 15.6" [15.6" Touch Display Full HD (EBB)]  - 1 szt.
APSHB201003 Czytnik kart bliskiego zasięgu [RFPARK Proximity (EBB)]  - 1 szt.
APSHB251001B Czytnik banknotów z zamkiem [SCN83 (EBB)]  - 1 szt.
APSHB361001 Pokrywa i zamek do pojemnika na monety [Closed Hopper] - 1 szt.
APSHB261001 Zestaw montażowy Czytnik kart  - 1 szt.
APSHB331002 Zestaw montażowy PinPad Ingenico  - 1 szt.
Terminal płatności kartą Ingenico  - 1 szt.
Wiata kasy automatycznej  - 1 szt.</t>
  </si>
  <si>
    <t>Dostawa, instalacja, uruchomienie - Bariera Magnetic Parking PRO:
PRO-RA03000 Bariera Magnetic Parking PRO z ramieniem o długości do 3m Czas otwarcia/zamknięcia szlabanu 1,3s. Zużycie energii w spoczynku 6W. Szczytowe zużycie energii 95W. Zakres temperatur od -30°C do +50°C. Liczba cykli pracy 10 milionów. Wbudowany 2-kanałowy detektor pętli  - 1 szt.
Ramię 3,5 m  - 1 szt.
FLVB02 Moduł wypinanego ramienia  - 1 szt.
LEDS21 Oświetlenie ramienia LED [LED-Stripe (single, 3 m, packed separately) (2 pcs. required for one boom)]  - 1 szt.</t>
  </si>
  <si>
    <t>Dostawa, instalacja, uruchomienie - Kasa ręczna JUPITER Fee Computer:
110.G00223 Kasa ręczna z wyświetlaczem należności [Fee Computer Janus w. Receipt Printer &amp; Fee Display]  - 1 szt.
110.G00316 HUB W4E - FCJ Smart Reader - czytnik biletów oraz kart zbliżeniowych  - 1 szt.</t>
  </si>
  <si>
    <t>Dostawa, instalacja, uruchomienie - System Interkomowy:
Interkom VOIP  - 3 szt.
Stacja interkomowa - 1 szt.
Serwer VOIP  - 1 szt.</t>
  </si>
  <si>
    <t>Dostawa, instalacja, uruchomienie - Oprogramowanie zarządzające JMS Software &amp; Hardware:
2500.100000 Oprogramowanie do zarządzania systemem parkingowym Janus Management System do 4 urządzeń, jednocześnie zalogowanych 2 użytkowników [JMS Single Site Base License (4 PERIPHERALS, 2 USERS)]  - 1 szt.
3000.000001 Roczna aktualizacja systemu JMS  - 2 szt.
15.000006 Serwer systemu parkingowego [JMS PC LOCAL]  - 1 szt.
VMS - 1 szt.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</si>
</sst>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quot;zł&quot;"/>
    <numFmt numFmtId="165" formatCode="#,##0.000"/>
  </numFmts>
  <fonts count="12">
    <font>
      <sz val="11"/>
      <color theme="1"/>
      <name val="Calibri"/>
      <family val="2"/>
      <scheme val="minor"/>
    </font>
    <font>
      <sz val="10"/>
      <name val="Arial"/>
      <family val="2"/>
    </font>
    <font>
      <sz val="8"/>
      <name val="Calibri"/>
      <family val="2"/>
      <scheme val="minor"/>
    </font>
    <font>
      <b/>
      <sz val="11"/>
      <color theme="1"/>
      <name val="Calibri"/>
      <family val="2"/>
      <scheme val="minor"/>
    </font>
    <font>
      <b/>
      <sz val="12"/>
      <color theme="1"/>
      <name val="Calibri"/>
      <family val="2"/>
      <scheme val="minor"/>
    </font>
    <font>
      <sz val="11"/>
      <color rgb="FFFF0000"/>
      <name val="Calibri"/>
      <family val="2"/>
      <scheme val="minor"/>
    </font>
    <font>
      <b/>
      <sz val="14"/>
      <color theme="1"/>
      <name val="Calibri"/>
      <family val="2"/>
      <scheme val="minor"/>
    </font>
    <font>
      <sz val="12"/>
      <color theme="1"/>
      <name val="Calibri"/>
      <family val="2"/>
      <scheme val="minor"/>
    </font>
    <font>
      <b/>
      <sz val="9"/>
      <color theme="1"/>
      <name val="Calibri"/>
      <family val="2"/>
      <scheme val="minor"/>
    </font>
    <font>
      <b/>
      <sz val="20"/>
      <color theme="1"/>
      <name val="Calibri"/>
      <family val="2"/>
      <scheme val="minor"/>
    </font>
    <font>
      <b/>
      <i/>
      <sz val="9"/>
      <color theme="1"/>
      <name val="Calibri"/>
      <family val="2"/>
      <scheme val="minor"/>
    </font>
    <font>
      <sz val="9"/>
      <color theme="1"/>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theme="8" tint="0.7999799847602844"/>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0" tint="-0.04997999966144562"/>
        <bgColor indexed="64"/>
      </patternFill>
    </fill>
  </fills>
  <borders count="13">
    <border>
      <left/>
      <right/>
      <top/>
      <bottom/>
      <diagonal/>
    </border>
    <border>
      <left style="thin"/>
      <right style="thin"/>
      <top style="thin"/>
      <bottom style="thin"/>
    </border>
    <border>
      <left/>
      <right style="thin"/>
      <top style="thin"/>
      <bottom style="thin"/>
    </border>
    <border>
      <left/>
      <right/>
      <top style="thin"/>
      <bottom style="thin"/>
    </border>
    <border>
      <left style="thin"/>
      <right/>
      <top style="thin"/>
      <bottom style="thin"/>
    </border>
    <border diagonalUp="1" diagonalDown="1">
      <left style="thin"/>
      <right style="thin"/>
      <top style="thin"/>
      <bottom style="thin"/>
      <diagonal style="thin"/>
    </border>
    <border diagonalUp="1" diagonalDown="1">
      <left/>
      <right/>
      <top/>
      <bottom style="thin"/>
      <diagonal style="thin"/>
    </border>
    <border diagonalUp="1" diagonalDown="1">
      <left style="thin"/>
      <right style="thin"/>
      <top/>
      <bottom style="thin"/>
      <diagonal style="thin"/>
    </border>
    <border>
      <left/>
      <right/>
      <top style="dashed"/>
      <bottom/>
    </border>
    <border>
      <left/>
      <right/>
      <top/>
      <bottom style="thin"/>
    </border>
    <border diagonalUp="1" diagonalDown="1">
      <left style="thin"/>
      <right/>
      <top style="thin"/>
      <bottom style="thin"/>
      <diagonal style="thin"/>
    </border>
    <border diagonalUp="1" diagonalDown="1">
      <left/>
      <right style="thin"/>
      <top style="thin"/>
      <bottom style="thin"/>
      <diagonal style="thin"/>
    </border>
    <border diagonalUp="1" diagonalDown="1">
      <left/>
      <right/>
      <top style="thin"/>
      <bottom style="thin"/>
      <diagonal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228">
    <xf numFmtId="0" fontId="0" fillId="0" borderId="0" xfId="0"/>
    <xf numFmtId="164" fontId="0" fillId="0" borderId="0" xfId="0" applyNumberFormat="1"/>
    <xf numFmtId="0" fontId="0" fillId="0" borderId="0" xfId="0" applyAlignment="1">
      <alignment horizontal="right"/>
    </xf>
    <xf numFmtId="0" fontId="0" fillId="0" borderId="0" xfId="0" applyAlignment="1">
      <alignment vertical="top"/>
    </xf>
    <xf numFmtId="0" fontId="0" fillId="0" borderId="0" xfId="0" applyAlignment="1">
      <alignment horizontal="center" vertical="top"/>
    </xf>
    <xf numFmtId="164" fontId="0" fillId="0" borderId="0" xfId="0" applyNumberFormat="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164" fontId="0" fillId="0" borderId="1" xfId="0" applyNumberFormat="1" applyBorder="1" applyAlignment="1">
      <alignment vertical="top"/>
    </xf>
    <xf numFmtId="0" fontId="0" fillId="0" borderId="1" xfId="0" applyBorder="1" applyAlignment="1">
      <alignment wrapText="1"/>
    </xf>
    <xf numFmtId="0" fontId="3" fillId="0" borderId="0" xfId="0" applyFont="1"/>
    <xf numFmtId="164" fontId="3" fillId="0" borderId="1" xfId="0" applyNumberFormat="1" applyFont="1" applyBorder="1" applyAlignment="1">
      <alignment vertical="top"/>
    </xf>
    <xf numFmtId="0" fontId="0" fillId="0" borderId="1" xfId="0" applyBorder="1" applyAlignment="1">
      <alignment horizontal="center" vertical="top" wrapText="1"/>
    </xf>
    <xf numFmtId="0" fontId="0" fillId="0" borderId="1" xfId="0" applyBorder="1" applyAlignment="1">
      <alignment horizontal="center" vertical="center"/>
    </xf>
    <xf numFmtId="0" fontId="0" fillId="0" borderId="0" xfId="0" applyAlignment="1">
      <alignment vertical="center"/>
    </xf>
    <xf numFmtId="164" fontId="3" fillId="0" borderId="0" xfId="0" applyNumberFormat="1" applyFont="1"/>
    <xf numFmtId="0" fontId="4" fillId="0" borderId="0" xfId="0" applyFont="1"/>
    <xf numFmtId="164" fontId="4" fillId="0" borderId="0" xfId="0" applyNumberFormat="1" applyFont="1"/>
    <xf numFmtId="164" fontId="0" fillId="0" borderId="0" xfId="0" applyNumberFormat="1" applyFill="1" applyAlignment="1">
      <alignment vertical="top"/>
    </xf>
    <xf numFmtId="0" fontId="0" fillId="0" borderId="0" xfId="0" applyAlignment="1">
      <alignment horizontal="center"/>
    </xf>
    <xf numFmtId="0" fontId="0" fillId="0" borderId="0" xfId="0" applyAlignment="1">
      <alignment wrapText="1"/>
    </xf>
    <xf numFmtId="0" fontId="0" fillId="0" borderId="1" xfId="0" applyBorder="1" applyAlignment="1">
      <alignment horizontal="center"/>
    </xf>
    <xf numFmtId="164" fontId="0" fillId="0" borderId="0" xfId="0" applyNumberFormat="1" applyAlignment="1">
      <alignment horizontal="center"/>
    </xf>
    <xf numFmtId="4" fontId="3" fillId="0" borderId="0" xfId="0" applyNumberFormat="1" applyFont="1"/>
    <xf numFmtId="0" fontId="0" fillId="0" borderId="0" xfId="0" applyAlignment="1">
      <alignment horizontal="center" vertical="center"/>
    </xf>
    <xf numFmtId="49" fontId="0" fillId="0" borderId="0" xfId="0" applyNumberFormat="1" applyAlignment="1">
      <alignment vertical="top"/>
    </xf>
    <xf numFmtId="49" fontId="0" fillId="0" borderId="1" xfId="0" applyNumberFormat="1" applyBorder="1" applyAlignment="1">
      <alignment vertical="top"/>
    </xf>
    <xf numFmtId="0" fontId="0" fillId="0" borderId="0" xfId="0" applyFill="1"/>
    <xf numFmtId="164" fontId="0" fillId="0" borderId="0" xfId="0" applyNumberFormat="1" applyFill="1"/>
    <xf numFmtId="0" fontId="0" fillId="0" borderId="1" xfId="0" applyBorder="1" applyAlignment="1">
      <alignment horizontal="right" vertical="top" wrapText="1"/>
    </xf>
    <xf numFmtId="0" fontId="0" fillId="0" borderId="0" xfId="0" applyAlignment="1">
      <alignment horizontal="right" vertical="top"/>
    </xf>
    <xf numFmtId="0" fontId="0" fillId="0" borderId="0" xfId="0" applyAlignment="1">
      <alignment horizontal="center" vertical="top" wrapText="1"/>
    </xf>
    <xf numFmtId="0" fontId="0" fillId="0" borderId="0" xfId="0" applyBorder="1"/>
    <xf numFmtId="0" fontId="0" fillId="0" borderId="1" xfId="0" applyBorder="1" applyAlignment="1">
      <alignment horizontal="center" wrapText="1"/>
    </xf>
    <xf numFmtId="0" fontId="0" fillId="0" borderId="0" xfId="0" applyAlignment="1">
      <alignment vertical="top" wrapText="1"/>
    </xf>
    <xf numFmtId="0" fontId="0" fillId="0" borderId="0" xfId="0" applyAlignment="1">
      <alignment horizontal="right" vertical="top" wrapText="1"/>
    </xf>
    <xf numFmtId="164" fontId="0" fillId="0" borderId="0" xfId="0" applyNumberFormat="1" applyAlignment="1">
      <alignment vertical="center"/>
    </xf>
    <xf numFmtId="0" fontId="8" fillId="0" borderId="0" xfId="0" applyFont="1"/>
    <xf numFmtId="164" fontId="4" fillId="0" borderId="0" xfId="0" applyNumberFormat="1" applyFont="1" applyAlignment="1">
      <alignment vertical="center"/>
    </xf>
    <xf numFmtId="164" fontId="7" fillId="0" borderId="0" xfId="0" applyNumberFormat="1" applyFont="1"/>
    <xf numFmtId="164" fontId="7" fillId="0" borderId="0" xfId="0" applyNumberFormat="1" applyFont="1" applyAlignment="1">
      <alignment vertical="center"/>
    </xf>
    <xf numFmtId="0" fontId="4" fillId="2" borderId="1" xfId="0" applyFont="1" applyFill="1" applyBorder="1" applyAlignment="1">
      <alignment horizontal="center"/>
    </xf>
    <xf numFmtId="164" fontId="4" fillId="0" borderId="1" xfId="0" applyNumberFormat="1" applyFont="1" applyBorder="1" applyAlignment="1">
      <alignment vertical="center"/>
    </xf>
    <xf numFmtId="164" fontId="0" fillId="0" borderId="0" xfId="0" applyNumberFormat="1" applyFill="1" applyAlignment="1">
      <alignment horizontal="center" vertical="top"/>
    </xf>
    <xf numFmtId="164" fontId="3" fillId="0" borderId="0" xfId="0" applyNumberFormat="1" applyFont="1" applyFill="1" applyAlignment="1">
      <alignment vertical="top"/>
    </xf>
    <xf numFmtId="0" fontId="3" fillId="2" borderId="1" xfId="0" applyFont="1" applyFill="1" applyBorder="1"/>
    <xf numFmtId="0" fontId="3" fillId="2" borderId="1" xfId="0" applyFont="1" applyFill="1" applyBorder="1" applyAlignment="1">
      <alignment horizontal="center"/>
    </xf>
    <xf numFmtId="164" fontId="3" fillId="2" borderId="1" xfId="0" applyNumberFormat="1" applyFont="1" applyFill="1" applyBorder="1"/>
    <xf numFmtId="0" fontId="3" fillId="3" borderId="1" xfId="0" applyFont="1" applyFill="1" applyBorder="1"/>
    <xf numFmtId="0" fontId="3" fillId="3" borderId="1" xfId="0" applyFont="1" applyFill="1" applyBorder="1" applyAlignment="1">
      <alignment horizontal="center"/>
    </xf>
    <xf numFmtId="164" fontId="3" fillId="3" borderId="1" xfId="0" applyNumberFormat="1" applyFont="1" applyFill="1" applyBorder="1"/>
    <xf numFmtId="0" fontId="3" fillId="2" borderId="1" xfId="0" applyFont="1" applyFill="1" applyBorder="1" applyAlignment="1">
      <alignment vertical="top" wrapText="1"/>
    </xf>
    <xf numFmtId="0" fontId="0" fillId="2" borderId="1" xfId="0" applyFill="1" applyBorder="1" applyAlignment="1">
      <alignment vertical="top"/>
    </xf>
    <xf numFmtId="0" fontId="0" fillId="2" borderId="1" xfId="0" applyFill="1" applyBorder="1" applyAlignment="1">
      <alignment horizontal="center" vertical="top"/>
    </xf>
    <xf numFmtId="164" fontId="0" fillId="2" borderId="1" xfId="0" applyNumberFormat="1" applyFill="1" applyBorder="1" applyAlignment="1">
      <alignment vertical="top"/>
    </xf>
    <xf numFmtId="164" fontId="3" fillId="2" borderId="1" xfId="0" applyNumberFormat="1" applyFont="1" applyFill="1" applyBorder="1" applyAlignment="1">
      <alignment vertical="top"/>
    </xf>
    <xf numFmtId="0" fontId="3" fillId="2" borderId="1" xfId="0" applyFont="1" applyFill="1" applyBorder="1" applyAlignment="1">
      <alignment vertical="top"/>
    </xf>
    <xf numFmtId="0" fontId="3" fillId="2" borderId="1" xfId="0" applyFont="1" applyFill="1" applyBorder="1" applyAlignment="1">
      <alignment horizontal="center" vertical="top"/>
    </xf>
    <xf numFmtId="0" fontId="3" fillId="3" borderId="1" xfId="0" applyFont="1" applyFill="1" applyBorder="1" applyAlignment="1">
      <alignment horizontal="right" vertical="top" wrapText="1"/>
    </xf>
    <xf numFmtId="0" fontId="0" fillId="3" borderId="1" xfId="0" applyFill="1" applyBorder="1" applyAlignment="1">
      <alignment horizontal="center" vertical="top"/>
    </xf>
    <xf numFmtId="164" fontId="3" fillId="3" borderId="1" xfId="0" applyNumberFormat="1" applyFont="1" applyFill="1" applyBorder="1" applyAlignment="1">
      <alignment vertical="top"/>
    </xf>
    <xf numFmtId="16" fontId="3" fillId="2" borderId="1" xfId="0" applyNumberFormat="1" applyFont="1" applyFill="1" applyBorder="1" applyAlignment="1">
      <alignment vertical="top" wrapText="1"/>
    </xf>
    <xf numFmtId="0" fontId="3" fillId="3" borderId="1" xfId="0" applyFont="1" applyFill="1" applyBorder="1" applyAlignment="1">
      <alignment horizontal="center" vertical="top" wrapText="1"/>
    </xf>
    <xf numFmtId="0" fontId="3" fillId="4" borderId="1" xfId="0" applyFont="1" applyFill="1" applyBorder="1" applyAlignment="1">
      <alignment vertical="top" wrapText="1"/>
    </xf>
    <xf numFmtId="0" fontId="0" fillId="4" borderId="1" xfId="0" applyFill="1" applyBorder="1" applyAlignment="1">
      <alignment vertical="top"/>
    </xf>
    <xf numFmtId="0" fontId="0" fillId="4" borderId="1" xfId="0" applyFill="1" applyBorder="1" applyAlignment="1">
      <alignment horizontal="center" vertical="top"/>
    </xf>
    <xf numFmtId="164" fontId="0" fillId="4" borderId="1" xfId="0" applyNumberFormat="1" applyFill="1" applyBorder="1" applyAlignment="1">
      <alignment vertical="top"/>
    </xf>
    <xf numFmtId="164" fontId="3" fillId="4" borderId="1" xfId="0" applyNumberFormat="1" applyFont="1" applyFill="1" applyBorder="1" applyAlignment="1">
      <alignment vertical="top"/>
    </xf>
    <xf numFmtId="0" fontId="0" fillId="2" borderId="1" xfId="0" applyFill="1" applyBorder="1"/>
    <xf numFmtId="0" fontId="0" fillId="2" borderId="1" xfId="0" applyFill="1" applyBorder="1" applyAlignment="1">
      <alignment horizontal="center"/>
    </xf>
    <xf numFmtId="164" fontId="0" fillId="2" borderId="1" xfId="0" applyNumberFormat="1" applyFill="1" applyBorder="1"/>
    <xf numFmtId="3" fontId="0" fillId="2" borderId="1" xfId="0" applyNumberFormat="1" applyFill="1" applyBorder="1" applyAlignment="1">
      <alignment horizontal="center" vertical="top"/>
    </xf>
    <xf numFmtId="0" fontId="7" fillId="0" borderId="1" xfId="0" applyFont="1" applyFill="1" applyBorder="1" applyAlignment="1">
      <alignment horizontal="center"/>
    </xf>
    <xf numFmtId="0" fontId="7" fillId="0" borderId="2" xfId="0" applyFont="1" applyFill="1" applyBorder="1"/>
    <xf numFmtId="164" fontId="7" fillId="0" borderId="1" xfId="0" applyNumberFormat="1" applyFont="1" applyFill="1" applyBorder="1"/>
    <xf numFmtId="0" fontId="7" fillId="0" borderId="3" xfId="0" applyFont="1" applyFill="1" applyBorder="1"/>
    <xf numFmtId="164" fontId="0" fillId="3" borderId="1" xfId="0" applyNumberFormat="1" applyFill="1" applyBorder="1" applyAlignment="1">
      <alignment horizontal="center" vertical="top"/>
    </xf>
    <xf numFmtId="49" fontId="3" fillId="3" borderId="1" xfId="0" applyNumberFormat="1" applyFont="1" applyFill="1" applyBorder="1" applyAlignment="1">
      <alignment vertical="top"/>
    </xf>
    <xf numFmtId="0" fontId="3" fillId="3" borderId="1" xfId="0" applyFont="1" applyFill="1" applyBorder="1" applyAlignment="1">
      <alignment vertical="top"/>
    </xf>
    <xf numFmtId="0" fontId="3" fillId="3" borderId="1" xfId="0" applyFont="1" applyFill="1" applyBorder="1" applyAlignment="1">
      <alignment horizontal="center" vertical="center"/>
    </xf>
    <xf numFmtId="49" fontId="3" fillId="2" borderId="1" xfId="0" applyNumberFormat="1" applyFont="1" applyFill="1" applyBorder="1" applyAlignment="1">
      <alignment vertical="top"/>
    </xf>
    <xf numFmtId="0" fontId="3" fillId="2" borderId="1" xfId="0" applyFont="1" applyFill="1" applyBorder="1" applyAlignment="1">
      <alignment horizontal="center" vertical="center"/>
    </xf>
    <xf numFmtId="0" fontId="3" fillId="3" borderId="1" xfId="0" applyFont="1" applyFill="1" applyBorder="1" applyAlignment="1">
      <alignment horizontal="center" vertical="top"/>
    </xf>
    <xf numFmtId="164" fontId="3" fillId="3" borderId="1" xfId="0" applyNumberFormat="1" applyFont="1" applyFill="1" applyBorder="1" applyAlignment="1">
      <alignment horizontal="center" vertical="top"/>
    </xf>
    <xf numFmtId="49" fontId="3" fillId="4" borderId="1" xfId="0" applyNumberFormat="1" applyFont="1" applyFill="1" applyBorder="1" applyAlignment="1">
      <alignment vertical="top"/>
    </xf>
    <xf numFmtId="0" fontId="3" fillId="4" borderId="1" xfId="0" applyFont="1" applyFill="1" applyBorder="1" applyAlignment="1">
      <alignment vertical="top"/>
    </xf>
    <xf numFmtId="0" fontId="3" fillId="4" borderId="1" xfId="0" applyFont="1" applyFill="1" applyBorder="1" applyAlignment="1">
      <alignment horizontal="center" vertical="center"/>
    </xf>
    <xf numFmtId="49" fontId="3" fillId="5" borderId="1" xfId="0" applyNumberFormat="1" applyFont="1" applyFill="1" applyBorder="1" applyAlignment="1">
      <alignment vertical="top"/>
    </xf>
    <xf numFmtId="0" fontId="3" fillId="5" borderId="1" xfId="0" applyFont="1" applyFill="1" applyBorder="1" applyAlignment="1">
      <alignment vertical="top"/>
    </xf>
    <xf numFmtId="0" fontId="3" fillId="5" borderId="1" xfId="0" applyFont="1" applyFill="1" applyBorder="1" applyAlignment="1">
      <alignment horizontal="center" vertical="center"/>
    </xf>
    <xf numFmtId="164" fontId="3" fillId="5" borderId="1" xfId="0" applyNumberFormat="1" applyFont="1" applyFill="1" applyBorder="1" applyAlignment="1">
      <alignment vertical="top"/>
    </xf>
    <xf numFmtId="0" fontId="4" fillId="0" borderId="0" xfId="0" applyFont="1" applyBorder="1" applyAlignment="1">
      <alignment horizontal="right" wrapText="1"/>
    </xf>
    <xf numFmtId="164" fontId="4" fillId="0" borderId="0" xfId="0" applyNumberFormat="1" applyFont="1" applyBorder="1" applyAlignment="1">
      <alignment vertical="center"/>
    </xf>
    <xf numFmtId="0" fontId="10" fillId="0" borderId="1" xfId="0" applyFont="1" applyBorder="1" applyAlignment="1">
      <alignment horizontal="center" vertical="center" wrapText="1"/>
    </xf>
    <xf numFmtId="0" fontId="0" fillId="2" borderId="1" xfId="0" applyFill="1" applyBorder="1" applyAlignment="1">
      <alignment vertical="top" wrapText="1"/>
    </xf>
    <xf numFmtId="0" fontId="3" fillId="3" borderId="4" xfId="0" applyFont="1" applyFill="1" applyBorder="1" applyAlignment="1">
      <alignment wrapText="1"/>
    </xf>
    <xf numFmtId="164" fontId="3" fillId="2" borderId="1" xfId="0" applyNumberFormat="1" applyFont="1" applyFill="1" applyBorder="1" applyAlignment="1">
      <alignment horizontal="center" vertical="top"/>
    </xf>
    <xf numFmtId="164" fontId="3" fillId="2" borderId="1" xfId="0" applyNumberFormat="1" applyFont="1" applyFill="1" applyBorder="1" applyAlignment="1">
      <alignment horizontal="right" vertical="top"/>
    </xf>
    <xf numFmtId="0" fontId="0" fillId="2" borderId="1" xfId="0" applyFill="1" applyBorder="1" applyAlignment="1">
      <alignment horizontal="left" vertical="top"/>
    </xf>
    <xf numFmtId="0" fontId="3" fillId="2" borderId="1" xfId="0" applyFont="1" applyFill="1" applyBorder="1" applyAlignment="1">
      <alignment horizontal="left" vertical="top"/>
    </xf>
    <xf numFmtId="3" fontId="3" fillId="2" borderId="1" xfId="0" applyNumberFormat="1" applyFont="1" applyFill="1" applyBorder="1" applyAlignment="1">
      <alignment horizontal="center" vertical="top"/>
    </xf>
    <xf numFmtId="0" fontId="3" fillId="2" borderId="1" xfId="0" applyFont="1" applyFill="1" applyBorder="1" applyAlignment="1">
      <alignment horizontal="right" vertical="top" wrapText="1"/>
    </xf>
    <xf numFmtId="0" fontId="0" fillId="2" borderId="1" xfId="0" applyFill="1" applyBorder="1" applyAlignment="1">
      <alignment horizontal="right" vertical="top" wrapText="1"/>
    </xf>
    <xf numFmtId="0" fontId="0" fillId="5" borderId="1" xfId="0" applyFill="1" applyBorder="1" applyAlignment="1">
      <alignment horizontal="right" vertical="top" wrapText="1"/>
    </xf>
    <xf numFmtId="0" fontId="0" fillId="5" borderId="1" xfId="0" applyFill="1" applyBorder="1" applyAlignment="1">
      <alignment horizontal="center" vertical="top"/>
    </xf>
    <xf numFmtId="164" fontId="0" fillId="5" borderId="1" xfId="0" applyNumberFormat="1" applyFill="1" applyBorder="1" applyAlignment="1">
      <alignment vertical="top"/>
    </xf>
    <xf numFmtId="0" fontId="0" fillId="6" borderId="1" xfId="0" applyFill="1" applyBorder="1" applyAlignment="1">
      <alignment horizontal="right" vertical="top" wrapText="1"/>
    </xf>
    <xf numFmtId="0" fontId="0" fillId="6" borderId="1" xfId="0" applyFill="1" applyBorder="1" applyAlignment="1">
      <alignment horizontal="center" vertical="top"/>
    </xf>
    <xf numFmtId="164" fontId="0" fillId="6" borderId="1" xfId="0" applyNumberFormat="1" applyFill="1" applyBorder="1" applyAlignment="1">
      <alignment vertical="top"/>
    </xf>
    <xf numFmtId="164" fontId="0" fillId="0" borderId="1" xfId="0" applyNumberFormat="1" applyBorder="1" applyAlignment="1">
      <alignment horizontal="center" wrapText="1"/>
    </xf>
    <xf numFmtId="0" fontId="3" fillId="2" borderId="1" xfId="0" applyFont="1" applyFill="1" applyBorder="1" applyAlignment="1">
      <alignment horizontal="center" vertical="top" wrapText="1"/>
    </xf>
    <xf numFmtId="0" fontId="3" fillId="2" borderId="5" xfId="0" applyFont="1" applyFill="1" applyBorder="1" applyAlignment="1">
      <alignment vertical="top" wrapText="1"/>
    </xf>
    <xf numFmtId="0" fontId="0" fillId="2" borderId="5" xfId="0" applyFill="1" applyBorder="1" applyAlignment="1">
      <alignment vertical="top"/>
    </xf>
    <xf numFmtId="3" fontId="0" fillId="2" borderId="5" xfId="0" applyNumberFormat="1" applyFill="1" applyBorder="1" applyAlignment="1">
      <alignment horizontal="center" vertical="top"/>
    </xf>
    <xf numFmtId="164" fontId="0" fillId="2" borderId="5" xfId="0" applyNumberFormat="1" applyFill="1" applyBorder="1" applyAlignment="1">
      <alignment vertical="top"/>
    </xf>
    <xf numFmtId="164" fontId="3" fillId="2" borderId="5" xfId="0" applyNumberFormat="1" applyFont="1" applyFill="1" applyBorder="1" applyAlignment="1">
      <alignment vertical="top"/>
    </xf>
    <xf numFmtId="0" fontId="0" fillId="0" borderId="5" xfId="0" applyBorder="1" applyAlignment="1">
      <alignment vertical="top" wrapText="1"/>
    </xf>
    <xf numFmtId="0" fontId="0" fillId="0" borderId="5" xfId="0" applyBorder="1" applyAlignment="1">
      <alignment vertical="top"/>
    </xf>
    <xf numFmtId="0" fontId="0" fillId="0" borderId="5" xfId="0" applyBorder="1" applyAlignment="1">
      <alignment horizontal="center" vertical="top"/>
    </xf>
    <xf numFmtId="164" fontId="0" fillId="0" borderId="5" xfId="0" applyNumberFormat="1" applyBorder="1" applyAlignment="1">
      <alignment vertical="top"/>
    </xf>
    <xf numFmtId="164" fontId="3" fillId="3" borderId="5" xfId="0" applyNumberFormat="1" applyFont="1" applyFill="1" applyBorder="1" applyAlignment="1">
      <alignment horizontal="right"/>
    </xf>
    <xf numFmtId="0" fontId="0" fillId="0" borderId="5" xfId="0" applyFont="1" applyBorder="1" applyAlignment="1">
      <alignment wrapText="1"/>
    </xf>
    <xf numFmtId="0" fontId="0" fillId="0" borderId="5" xfId="0" applyFont="1" applyBorder="1" applyAlignment="1">
      <alignment horizontal="left" vertical="top" wrapText="1"/>
    </xf>
    <xf numFmtId="0" fontId="0" fillId="0" borderId="5" xfId="0" applyFont="1" applyBorder="1" applyAlignment="1">
      <alignment vertical="top" wrapText="1"/>
    </xf>
    <xf numFmtId="0" fontId="0" fillId="0" borderId="5" xfId="0" applyFont="1" applyBorder="1" applyAlignment="1">
      <alignment vertical="top"/>
    </xf>
    <xf numFmtId="0" fontId="0" fillId="0" borderId="5" xfId="0" applyFont="1" applyBorder="1" applyAlignment="1">
      <alignment horizontal="center" vertical="top"/>
    </xf>
    <xf numFmtId="164" fontId="0" fillId="0" borderId="5" xfId="0" applyNumberFormat="1" applyFont="1" applyBorder="1" applyAlignment="1">
      <alignment vertical="top"/>
    </xf>
    <xf numFmtId="4" fontId="0" fillId="0" borderId="5" xfId="0" applyNumberFormat="1" applyFont="1" applyBorder="1" applyAlignment="1">
      <alignment vertical="top"/>
    </xf>
    <xf numFmtId="0" fontId="0" fillId="0" borderId="6" xfId="0" applyFont="1" applyBorder="1" applyAlignment="1">
      <alignment wrapText="1"/>
    </xf>
    <xf numFmtId="0" fontId="0" fillId="0" borderId="7" xfId="0" applyFont="1" applyBorder="1" applyAlignment="1">
      <alignment vertical="top" wrapText="1"/>
    </xf>
    <xf numFmtId="0" fontId="0" fillId="0" borderId="7" xfId="0" applyFont="1" applyBorder="1" applyAlignment="1">
      <alignment vertical="top"/>
    </xf>
    <xf numFmtId="4" fontId="0" fillId="0" borderId="7" xfId="0" applyNumberFormat="1" applyFont="1" applyBorder="1" applyAlignment="1">
      <alignment vertical="top"/>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2" borderId="1" xfId="0" applyFill="1" applyBorder="1" applyAlignment="1">
      <alignment horizontal="right" wrapText="1"/>
    </xf>
    <xf numFmtId="0" fontId="3" fillId="0" borderId="1" xfId="0" applyFont="1" applyBorder="1" applyAlignment="1">
      <alignment horizontal="right" vertical="top" wrapText="1"/>
    </xf>
    <xf numFmtId="0" fontId="3" fillId="0" borderId="1" xfId="0" applyFont="1" applyBorder="1" applyAlignment="1">
      <alignment horizontal="center" vertical="top"/>
    </xf>
    <xf numFmtId="164" fontId="11" fillId="0" borderId="8" xfId="0" applyNumberFormat="1" applyFont="1" applyBorder="1" applyAlignment="1">
      <alignment horizontal="center" vertical="top"/>
    </xf>
    <xf numFmtId="0" fontId="6" fillId="0" borderId="0" xfId="0" applyFont="1" applyAlignment="1">
      <alignment horizontal="center" vertical="center"/>
    </xf>
    <xf numFmtId="0" fontId="7" fillId="0" borderId="3" xfId="0" applyFont="1" applyFill="1" applyBorder="1" applyAlignment="1">
      <alignment wrapText="1"/>
    </xf>
    <xf numFmtId="0" fontId="3"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left" vertical="center" wrapText="1"/>
    </xf>
    <xf numFmtId="165" fontId="0" fillId="0" borderId="1" xfId="0" applyNumberFormat="1" applyBorder="1" applyAlignment="1">
      <alignment horizontal="left" vertical="center" wrapText="1"/>
    </xf>
    <xf numFmtId="43" fontId="0" fillId="0" borderId="1" xfId="20" applyFont="1" applyBorder="1" applyAlignment="1">
      <alignment horizontal="left" vertical="center" wrapText="1"/>
    </xf>
    <xf numFmtId="43" fontId="0" fillId="0" borderId="1" xfId="20" applyFont="1" applyBorder="1" applyAlignment="1">
      <alignment horizontal="left" vertical="center"/>
    </xf>
    <xf numFmtId="43" fontId="3" fillId="3" borderId="1" xfId="20" applyFont="1" applyFill="1" applyBorder="1" applyAlignment="1">
      <alignment vertical="center"/>
    </xf>
    <xf numFmtId="43" fontId="3" fillId="3" borderId="1" xfId="20" applyFont="1" applyFill="1" applyBorder="1" applyAlignment="1">
      <alignment horizontal="center"/>
    </xf>
    <xf numFmtId="43" fontId="0" fillId="0" borderId="1" xfId="0" applyNumberFormat="1" applyBorder="1" applyAlignment="1">
      <alignment horizontal="center" wrapText="1"/>
    </xf>
    <xf numFmtId="43" fontId="0" fillId="3" borderId="1" xfId="0" applyNumberFormat="1" applyFill="1" applyBorder="1" applyAlignment="1">
      <alignment horizontal="center" vertical="top"/>
    </xf>
    <xf numFmtId="43" fontId="3" fillId="2" borderId="1" xfId="0" applyNumberFormat="1" applyFont="1" applyFill="1" applyBorder="1" applyAlignment="1">
      <alignment horizontal="center" vertical="top"/>
    </xf>
    <xf numFmtId="0" fontId="3" fillId="2" borderId="1" xfId="0" applyFont="1" applyFill="1" applyBorder="1" applyAlignment="1">
      <alignment wrapText="1"/>
    </xf>
    <xf numFmtId="43" fontId="3" fillId="2" borderId="1" xfId="0" applyNumberFormat="1" applyFont="1" applyFill="1" applyBorder="1" applyAlignment="1">
      <alignment wrapText="1"/>
    </xf>
    <xf numFmtId="0" fontId="0" fillId="0" borderId="1" xfId="0" applyBorder="1" applyAlignment="1">
      <alignment horizontal="left" wrapText="1"/>
    </xf>
    <xf numFmtId="43" fontId="0" fillId="0" borderId="1" xfId="0" applyNumberFormat="1" applyBorder="1" applyAlignment="1">
      <alignment horizontal="center" vertical="center"/>
    </xf>
    <xf numFmtId="43" fontId="0" fillId="2" borderId="1" xfId="0" applyNumberFormat="1" applyFill="1" applyBorder="1" applyAlignment="1">
      <alignment horizontal="right" vertical="top"/>
    </xf>
    <xf numFmtId="43" fontId="0" fillId="2" borderId="1" xfId="0" applyNumberFormat="1" applyFill="1" applyBorder="1" applyAlignment="1">
      <alignment vertical="top"/>
    </xf>
    <xf numFmtId="43" fontId="3" fillId="2" borderId="1" xfId="0" applyNumberFormat="1" applyFont="1" applyFill="1" applyBorder="1" applyAlignment="1">
      <alignment vertical="top"/>
    </xf>
    <xf numFmtId="43" fontId="3" fillId="2" borderId="1" xfId="0" applyNumberFormat="1" applyFont="1" applyFill="1" applyBorder="1" applyAlignment="1">
      <alignment horizontal="right" vertical="top"/>
    </xf>
    <xf numFmtId="43" fontId="0" fillId="0" borderId="0" xfId="0" applyNumberFormat="1" applyAlignment="1">
      <alignment horizontal="right" vertical="top"/>
    </xf>
    <xf numFmtId="43" fontId="0" fillId="0" borderId="0" xfId="0" applyNumberFormat="1"/>
    <xf numFmtId="43" fontId="0" fillId="0" borderId="1" xfId="20" applyFont="1" applyBorder="1" applyAlignment="1">
      <alignment horizontal="center" vertical="center"/>
    </xf>
    <xf numFmtId="43" fontId="3" fillId="3" borderId="1" xfId="20" applyFont="1" applyFill="1" applyBorder="1" applyAlignment="1">
      <alignment horizontal="center" vertical="center"/>
    </xf>
    <xf numFmtId="0" fontId="0" fillId="0" borderId="1" xfId="0" applyBorder="1" applyAlignment="1">
      <alignment horizontal="center" vertical="center" wrapText="1"/>
    </xf>
    <xf numFmtId="43" fontId="0" fillId="0" borderId="1" xfId="20" applyFont="1" applyBorder="1" applyAlignment="1">
      <alignment wrapText="1"/>
    </xf>
    <xf numFmtId="0" fontId="0" fillId="0" borderId="1" xfId="20" applyNumberFormat="1" applyFont="1" applyBorder="1" applyAlignment="1">
      <alignment horizontal="center" vertical="top" wrapText="1"/>
    </xf>
    <xf numFmtId="43" fontId="0" fillId="0" borderId="1" xfId="20" applyFont="1" applyBorder="1" applyAlignment="1">
      <alignment vertical="top"/>
    </xf>
    <xf numFmtId="43" fontId="3" fillId="3" borderId="1" xfId="20" applyFont="1" applyFill="1" applyBorder="1" applyAlignment="1">
      <alignment vertical="top"/>
    </xf>
    <xf numFmtId="43" fontId="5" fillId="0" borderId="1" xfId="20" applyFont="1" applyBorder="1" applyAlignment="1">
      <alignment vertical="top"/>
    </xf>
    <xf numFmtId="43" fontId="5" fillId="0" borderId="2" xfId="20" applyFont="1" applyBorder="1" applyAlignment="1">
      <alignment vertical="top"/>
    </xf>
    <xf numFmtId="0" fontId="0" fillId="0" borderId="1" xfId="20" applyNumberFormat="1" applyFont="1" applyBorder="1" applyAlignment="1">
      <alignment horizontal="center" wrapText="1"/>
    </xf>
    <xf numFmtId="43" fontId="0" fillId="0" borderId="1" xfId="20" applyFont="1" applyBorder="1" applyAlignment="1">
      <alignment vertical="top" wrapText="1"/>
    </xf>
    <xf numFmtId="0" fontId="0" fillId="0" borderId="1" xfId="20" applyNumberFormat="1" applyFont="1" applyBorder="1" applyAlignment="1">
      <alignment horizontal="center" vertical="center" wrapText="1"/>
    </xf>
    <xf numFmtId="43" fontId="0" fillId="0" borderId="1" xfId="20" applyFont="1" applyBorder="1" applyAlignment="1">
      <alignment vertical="center"/>
    </xf>
    <xf numFmtId="0" fontId="0" fillId="0" borderId="0" xfId="0" applyAlignment="1">
      <alignment vertical="center" wrapText="1"/>
    </xf>
    <xf numFmtId="0" fontId="3" fillId="0" borderId="0" xfId="0" applyFont="1" applyAlignment="1">
      <alignment horizontal="center" wrapText="1"/>
    </xf>
    <xf numFmtId="0" fontId="6" fillId="0" borderId="0" xfId="0" applyFont="1" applyAlignment="1">
      <alignment horizontal="center" vertical="center"/>
    </xf>
    <xf numFmtId="0" fontId="4" fillId="0" borderId="4" xfId="0" applyFont="1" applyBorder="1" applyAlignment="1">
      <alignment horizontal="right" vertical="center" wrapText="1"/>
    </xf>
    <xf numFmtId="0" fontId="4" fillId="0" borderId="2" xfId="0" applyFont="1" applyBorder="1" applyAlignment="1">
      <alignment horizontal="right" vertical="center" wrapText="1"/>
    </xf>
    <xf numFmtId="0" fontId="3" fillId="0" borderId="9" xfId="0" applyFont="1" applyBorder="1" applyAlignment="1">
      <alignment horizontal="center"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3" borderId="10" xfId="0" applyFont="1" applyFill="1" applyBorder="1" applyAlignment="1">
      <alignment horizontal="right" vertical="top" wrapText="1"/>
    </xf>
    <xf numFmtId="0" fontId="3" fillId="3" borderId="12" xfId="0" applyFont="1" applyFill="1" applyBorder="1" applyAlignment="1">
      <alignment horizontal="right" vertical="top" wrapText="1"/>
    </xf>
    <xf numFmtId="0" fontId="3" fillId="3" borderId="11" xfId="0" applyFont="1" applyFill="1" applyBorder="1" applyAlignment="1">
      <alignment horizontal="right" vertical="top" wrapText="1"/>
    </xf>
    <xf numFmtId="0" fontId="3" fillId="3" borderId="4" xfId="0" applyFont="1" applyFill="1" applyBorder="1" applyAlignment="1">
      <alignment horizontal="right" vertical="top" wrapText="1"/>
    </xf>
    <xf numFmtId="0" fontId="3" fillId="3" borderId="3" xfId="0" applyFont="1" applyFill="1" applyBorder="1" applyAlignment="1">
      <alignment horizontal="right" vertical="top" wrapText="1"/>
    </xf>
    <xf numFmtId="0" fontId="3" fillId="3" borderId="2" xfId="0" applyFont="1" applyFill="1" applyBorder="1" applyAlignment="1">
      <alignment horizontal="right" vertical="top" wrapText="1"/>
    </xf>
    <xf numFmtId="0" fontId="3"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3" fillId="2" borderId="4"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3" borderId="1" xfId="0" applyFont="1" applyFill="1" applyBorder="1" applyAlignment="1">
      <alignment horizontal="left"/>
    </xf>
    <xf numFmtId="0" fontId="9" fillId="0" borderId="0" xfId="0" applyFont="1" applyAlignment="1">
      <alignment horizontal="center"/>
    </xf>
    <xf numFmtId="0" fontId="3" fillId="0" borderId="4" xfId="0" applyFont="1" applyBorder="1" applyAlignment="1">
      <alignment horizontal="right"/>
    </xf>
    <xf numFmtId="0" fontId="3" fillId="0" borderId="3" xfId="0" applyFont="1" applyBorder="1" applyAlignment="1">
      <alignment horizontal="right"/>
    </xf>
    <xf numFmtId="0" fontId="3" fillId="0" borderId="2" xfId="0" applyFont="1" applyBorder="1" applyAlignment="1">
      <alignment horizontal="right"/>
    </xf>
    <xf numFmtId="0" fontId="3" fillId="2" borderId="1" xfId="0" applyFont="1" applyFill="1" applyBorder="1" applyAlignment="1">
      <alignment horizontal="left"/>
    </xf>
    <xf numFmtId="164" fontId="11" fillId="0" borderId="8" xfId="0" applyNumberFormat="1" applyFont="1" applyBorder="1" applyAlignment="1">
      <alignment horizontal="center" vertical="top"/>
    </xf>
    <xf numFmtId="0" fontId="3" fillId="0" borderId="4" xfId="0" applyFont="1" applyBorder="1" applyAlignment="1">
      <alignment horizontal="right" wrapText="1"/>
    </xf>
    <xf numFmtId="0" fontId="3" fillId="0" borderId="3" xfId="0" applyFont="1" applyBorder="1" applyAlignment="1">
      <alignment horizontal="right" wrapText="1"/>
    </xf>
    <xf numFmtId="0" fontId="3" fillId="0" borderId="2" xfId="0" applyFont="1" applyBorder="1" applyAlignment="1">
      <alignment horizontal="right" wrapText="1"/>
    </xf>
    <xf numFmtId="0" fontId="3" fillId="0" borderId="0" xfId="0" applyFont="1" applyAlignment="1">
      <alignment horizontal="center" vertical="center" wrapText="1"/>
    </xf>
    <xf numFmtId="0" fontId="3" fillId="3" borderId="1" xfId="0" applyFont="1" applyFill="1" applyBorder="1" applyAlignment="1">
      <alignment horizontal="left" wrapText="1"/>
    </xf>
    <xf numFmtId="0" fontId="3" fillId="2" borderId="1" xfId="0" applyFont="1" applyFill="1" applyBorder="1" applyAlignment="1">
      <alignment horizontal="left" wrapText="1"/>
    </xf>
    <xf numFmtId="0" fontId="3" fillId="2" borderId="4" xfId="0" applyFont="1" applyFill="1" applyBorder="1" applyAlignment="1">
      <alignment horizontal="left" wrapText="1"/>
    </xf>
    <xf numFmtId="0" fontId="3" fillId="2" borderId="2" xfId="0" applyFont="1" applyFill="1" applyBorder="1" applyAlignment="1">
      <alignment horizontal="left" wrapText="1"/>
    </xf>
    <xf numFmtId="0" fontId="3" fillId="3" borderId="4" xfId="0" applyFont="1" applyFill="1" applyBorder="1" applyAlignment="1">
      <alignment horizontal="right" wrapText="1"/>
    </xf>
    <xf numFmtId="0" fontId="3" fillId="3" borderId="3" xfId="0" applyFont="1" applyFill="1" applyBorder="1" applyAlignment="1">
      <alignment horizontal="right" wrapText="1"/>
    </xf>
    <xf numFmtId="0" fontId="3" fillId="3" borderId="2" xfId="0" applyFont="1" applyFill="1" applyBorder="1" applyAlignment="1">
      <alignment horizontal="right" wrapText="1"/>
    </xf>
    <xf numFmtId="0" fontId="3" fillId="2" borderId="4" xfId="0" applyFont="1" applyFill="1" applyBorder="1" applyAlignment="1">
      <alignment horizontal="left" vertical="top"/>
    </xf>
    <xf numFmtId="0" fontId="3" fillId="2" borderId="2" xfId="0" applyFont="1" applyFill="1" applyBorder="1" applyAlignment="1">
      <alignment horizontal="left" vertical="top"/>
    </xf>
    <xf numFmtId="0" fontId="3" fillId="3" borderId="4" xfId="0" applyFont="1" applyFill="1" applyBorder="1" applyAlignment="1">
      <alignment horizontal="left" wrapText="1"/>
    </xf>
    <xf numFmtId="0" fontId="3" fillId="3" borderId="2" xfId="0" applyFont="1" applyFill="1" applyBorder="1" applyAlignment="1">
      <alignment horizontal="left" wrapText="1"/>
    </xf>
    <xf numFmtId="0" fontId="3" fillId="2" borderId="3" xfId="0" applyFont="1" applyFill="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wrapText="1"/>
    </xf>
    <xf numFmtId="0" fontId="3" fillId="5" borderId="4" xfId="0" applyFont="1" applyFill="1" applyBorder="1" applyAlignment="1">
      <alignment horizontal="left" wrapText="1"/>
    </xf>
    <xf numFmtId="0" fontId="3" fillId="5" borderId="2" xfId="0" applyFont="1" applyFill="1" applyBorder="1" applyAlignment="1">
      <alignment horizontal="left" wrapText="1"/>
    </xf>
    <xf numFmtId="0" fontId="3" fillId="6" borderId="4" xfId="0" applyFont="1" applyFill="1" applyBorder="1" applyAlignment="1">
      <alignment horizontal="left" wrapText="1"/>
    </xf>
    <xf numFmtId="0" fontId="3" fillId="6" borderId="2" xfId="0" applyFont="1" applyFill="1" applyBorder="1" applyAlignment="1">
      <alignment horizontal="left" wrapText="1"/>
    </xf>
    <xf numFmtId="0" fontId="3" fillId="0" borderId="4" xfId="0" applyFont="1" applyBorder="1" applyAlignment="1">
      <alignment horizontal="right" wrapText="1" indent="2"/>
    </xf>
    <xf numFmtId="0" fontId="3" fillId="0" borderId="3" xfId="0" applyFont="1" applyBorder="1" applyAlignment="1">
      <alignment horizontal="right" indent="2"/>
    </xf>
    <xf numFmtId="0" fontId="3" fillId="0" borderId="2" xfId="0" applyFont="1" applyBorder="1" applyAlignment="1">
      <alignment horizontal="right" indent="2"/>
    </xf>
    <xf numFmtId="0" fontId="3" fillId="5" borderId="1" xfId="0" applyFont="1" applyFill="1" applyBorder="1" applyAlignment="1">
      <alignment horizontal="left" wrapText="1"/>
    </xf>
    <xf numFmtId="0" fontId="3" fillId="4" borderId="1" xfId="0" applyFont="1" applyFill="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Dziesiętny"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88332-57DB-46D4-88B1-E8483A0782ED}">
  <sheetPr>
    <pageSetUpPr fitToPage="1"/>
  </sheetPr>
  <dimension ref="A1:F28"/>
  <sheetViews>
    <sheetView workbookViewId="0" topLeftCell="A1">
      <selection activeCell="G6" sqref="G6"/>
    </sheetView>
  </sheetViews>
  <sheetFormatPr defaultColWidth="9.140625" defaultRowHeight="26.25" customHeight="1"/>
  <cols>
    <col min="1" max="1" width="23.57421875" style="0" customWidth="1"/>
    <col min="2" max="2" width="57.421875" style="0" customWidth="1"/>
    <col min="3" max="3" width="32.28125" style="1" customWidth="1"/>
    <col min="4" max="4" width="10.7109375" style="0" bestFit="1" customWidth="1"/>
    <col min="5" max="5" width="17.00390625" style="0" bestFit="1" customWidth="1"/>
    <col min="6" max="6" width="12.57421875" style="0" bestFit="1" customWidth="1"/>
  </cols>
  <sheetData>
    <row r="1" spans="1:3" ht="26.25" customHeight="1">
      <c r="A1" s="177" t="s">
        <v>3347</v>
      </c>
      <c r="B1" s="177"/>
      <c r="C1" s="177"/>
    </row>
    <row r="2" spans="1:3" ht="26.25" customHeight="1">
      <c r="A2" s="139"/>
      <c r="B2" s="139"/>
      <c r="C2" s="139"/>
    </row>
    <row r="3" spans="1:3" ht="26.25" customHeight="1">
      <c r="A3" s="176" t="s">
        <v>3244</v>
      </c>
      <c r="B3" s="176"/>
      <c r="C3" s="176"/>
    </row>
    <row r="4" spans="1:3" ht="26.25" customHeight="1">
      <c r="A4" s="42" t="s">
        <v>3246</v>
      </c>
      <c r="B4" s="42" t="s">
        <v>3247</v>
      </c>
      <c r="C4" s="42" t="s">
        <v>3248</v>
      </c>
    </row>
    <row r="5" spans="1:3" s="38" customFormat="1" ht="12">
      <c r="A5" s="94">
        <v>1</v>
      </c>
      <c r="B5" s="94">
        <v>2</v>
      </c>
      <c r="C5" s="94">
        <v>3</v>
      </c>
    </row>
    <row r="6" spans="1:3" s="17" customFormat="1" ht="26.25" customHeight="1">
      <c r="A6" s="73" t="s">
        <v>3245</v>
      </c>
      <c r="B6" s="74" t="s">
        <v>3041</v>
      </c>
      <c r="C6" s="75">
        <f>'1.IV KRĄG-R.BUDOWLANE'!G425</f>
        <v>0</v>
      </c>
    </row>
    <row r="7" spans="1:3" s="17" customFormat="1" ht="26.25" customHeight="1">
      <c r="A7" s="73" t="s">
        <v>3249</v>
      </c>
      <c r="B7" s="76" t="s">
        <v>3305</v>
      </c>
      <c r="C7" s="75">
        <f>'2.IV KRĄG-OŚWIETLENIE ZAMIENNE'!G17</f>
        <v>0</v>
      </c>
    </row>
    <row r="8" spans="1:3" s="17" customFormat="1" ht="26.25" customHeight="1">
      <c r="A8" s="73" t="s">
        <v>3250</v>
      </c>
      <c r="B8" s="76" t="s">
        <v>3257</v>
      </c>
      <c r="C8" s="75">
        <f>'3. IV KRAG-DRENAŻ'!G32</f>
        <v>0</v>
      </c>
    </row>
    <row r="9" spans="1:3" s="17" customFormat="1" ht="26.25" customHeight="1">
      <c r="A9" s="73" t="s">
        <v>3251</v>
      </c>
      <c r="B9" s="76" t="s">
        <v>3079</v>
      </c>
      <c r="C9" s="75">
        <f>'4.IV KRĄG-R.DROGOWE'!G61</f>
        <v>0</v>
      </c>
    </row>
    <row r="10" spans="1:3" s="17" customFormat="1" ht="26.25" customHeight="1">
      <c r="A10" s="73" t="s">
        <v>3252</v>
      </c>
      <c r="B10" s="76" t="s">
        <v>3263</v>
      </c>
      <c r="C10" s="75">
        <f>'5.IV KRĄG- R.SANITARNE'!G637</f>
        <v>0</v>
      </c>
    </row>
    <row r="11" spans="1:3" s="17" customFormat="1" ht="26.25" customHeight="1">
      <c r="A11" s="73" t="s">
        <v>3253</v>
      </c>
      <c r="B11" s="76" t="s">
        <v>3092</v>
      </c>
      <c r="C11" s="75">
        <f>'6. IV KRĄG- INST. ELEKTRYCZ'!G281</f>
        <v>0</v>
      </c>
    </row>
    <row r="12" spans="1:6" s="17" customFormat="1" ht="26.25" customHeight="1">
      <c r="A12" s="73" t="s">
        <v>3254</v>
      </c>
      <c r="B12" s="76" t="s">
        <v>3120</v>
      </c>
      <c r="C12" s="75">
        <f>'7.IV KRĄG -TELEKOMUNIKACJA'!G339</f>
        <v>0</v>
      </c>
      <c r="E12" s="40"/>
      <c r="F12" s="18"/>
    </row>
    <row r="13" spans="1:3" s="17" customFormat="1" ht="26.25" customHeight="1">
      <c r="A13" s="73" t="s">
        <v>3255</v>
      </c>
      <c r="B13" s="76" t="s">
        <v>3199</v>
      </c>
      <c r="C13" s="75">
        <f>'8. IV KRĄG-BMS'!G22</f>
        <v>0</v>
      </c>
    </row>
    <row r="14" spans="1:6" ht="26.25" customHeight="1">
      <c r="A14" s="178" t="s">
        <v>3348</v>
      </c>
      <c r="B14" s="179"/>
      <c r="C14" s="43">
        <f>SUM(C6:C13)</f>
        <v>0</v>
      </c>
      <c r="D14" s="39"/>
      <c r="E14" s="41"/>
      <c r="F14" s="37"/>
    </row>
    <row r="15" spans="1:6" ht="26.25" customHeight="1">
      <c r="A15" s="33"/>
      <c r="B15" s="92"/>
      <c r="C15" s="93"/>
      <c r="D15" s="39"/>
      <c r="E15" s="41"/>
      <c r="F15" s="37"/>
    </row>
    <row r="16" spans="1:3" s="33" customFormat="1" ht="26.25" customHeight="1">
      <c r="A16" s="176" t="s">
        <v>3256</v>
      </c>
      <c r="B16" s="176"/>
      <c r="C16" s="176"/>
    </row>
    <row r="17" spans="1:3" s="33" customFormat="1" ht="26.25" customHeight="1">
      <c r="A17" s="42" t="s">
        <v>3246</v>
      </c>
      <c r="B17" s="42" t="s">
        <v>3247</v>
      </c>
      <c r="C17" s="42" t="s">
        <v>3248</v>
      </c>
    </row>
    <row r="18" spans="1:3" ht="14.4">
      <c r="A18" s="94">
        <v>1</v>
      </c>
      <c r="B18" s="94">
        <v>2</v>
      </c>
      <c r="C18" s="94">
        <v>3</v>
      </c>
    </row>
    <row r="19" spans="1:3" s="17" customFormat="1" ht="26.25" customHeight="1">
      <c r="A19" s="73" t="s">
        <v>3245</v>
      </c>
      <c r="B19" s="74" t="s">
        <v>3041</v>
      </c>
      <c r="C19" s="75">
        <f>'1. GARAŻ-R.BUDOWLANE'!G180</f>
        <v>0</v>
      </c>
    </row>
    <row r="20" spans="1:3" s="17" customFormat="1" ht="26.25" customHeight="1">
      <c r="A20" s="73" t="s">
        <v>3249</v>
      </c>
      <c r="B20" s="76" t="s">
        <v>3079</v>
      </c>
      <c r="C20" s="75">
        <f>'2.GARAŻ-R.DROGOWE'!G18</f>
        <v>0</v>
      </c>
    </row>
    <row r="21" spans="1:3" s="17" customFormat="1" ht="26.25" customHeight="1">
      <c r="A21" s="73" t="s">
        <v>3250</v>
      </c>
      <c r="B21" s="76" t="s">
        <v>3040</v>
      </c>
      <c r="C21" s="75">
        <f>'3. GARAŻ-R.SANITARNE'!G55</f>
        <v>0</v>
      </c>
    </row>
    <row r="22" spans="1:3" s="17" customFormat="1" ht="26.25" customHeight="1">
      <c r="A22" s="73" t="s">
        <v>3251</v>
      </c>
      <c r="B22" s="76" t="s">
        <v>3227</v>
      </c>
      <c r="C22" s="75">
        <f>'4.GARAŻ-R.ELEKTRYCZNE'!G92</f>
        <v>0</v>
      </c>
    </row>
    <row r="23" spans="1:3" s="17" customFormat="1" ht="26.25" customHeight="1">
      <c r="A23" s="73" t="s">
        <v>3252</v>
      </c>
      <c r="B23" s="76" t="s">
        <v>3072</v>
      </c>
      <c r="C23" s="75">
        <f>'5.GARAŻ-ZIELEŃ'!G29</f>
        <v>0</v>
      </c>
    </row>
    <row r="24" spans="1:3" s="17" customFormat="1" ht="49.5" customHeight="1">
      <c r="A24" s="73" t="s">
        <v>3253</v>
      </c>
      <c r="B24" s="140" t="s">
        <v>3373</v>
      </c>
      <c r="C24" s="75">
        <f>'6.ARCHEOLOGIA'!G8</f>
        <v>0</v>
      </c>
    </row>
    <row r="25" spans="1:3" ht="26.25" customHeight="1">
      <c r="A25" s="178" t="s">
        <v>3349</v>
      </c>
      <c r="B25" s="179"/>
      <c r="C25" s="43">
        <f>SUM(C19:C24)</f>
        <v>0</v>
      </c>
    </row>
    <row r="28" ht="26.25" customHeight="1">
      <c r="C28" s="138" t="s">
        <v>3311</v>
      </c>
    </row>
  </sheetData>
  <mergeCells count="5">
    <mergeCell ref="A16:C16"/>
    <mergeCell ref="A1:C1"/>
    <mergeCell ref="A3:C3"/>
    <mergeCell ref="A14:B14"/>
    <mergeCell ref="A25:B2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7" r:id="rId1"/>
  <headerFooter>
    <oddFooter>&amp;CStrona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DE895-BB85-4645-8823-D6F917AF0A67}">
  <sheetPr>
    <tabColor rgb="FF00B0F0"/>
    <pageSetUpPr fitToPage="1"/>
  </sheetPr>
  <dimension ref="A1:I184"/>
  <sheetViews>
    <sheetView zoomScale="115" zoomScaleNormal="115" workbookViewId="0" topLeftCell="A1">
      <selection activeCell="G180" sqref="G180"/>
    </sheetView>
  </sheetViews>
  <sheetFormatPr defaultColWidth="9.140625" defaultRowHeight="15"/>
  <cols>
    <col min="1" max="1" width="5.140625" style="2" customWidth="1"/>
    <col min="2" max="2" width="13.140625" style="0" customWidth="1"/>
    <col min="3" max="3" width="56.7109375" style="0" customWidth="1"/>
    <col min="4" max="4" width="8.57421875" style="25" bestFit="1" customWidth="1"/>
    <col min="5" max="5" width="12.7109375" style="20" customWidth="1"/>
    <col min="6" max="6" width="15.57421875" style="1" customWidth="1"/>
    <col min="7" max="7" width="17.00390625" style="1" customWidth="1"/>
  </cols>
  <sheetData>
    <row r="1" spans="1:7" ht="25.8">
      <c r="A1" s="195" t="s">
        <v>3363</v>
      </c>
      <c r="B1" s="195"/>
      <c r="C1" s="195"/>
      <c r="D1" s="195"/>
      <c r="E1" s="195"/>
      <c r="F1" s="195"/>
      <c r="G1" s="195"/>
    </row>
    <row r="2" spans="1:7" ht="15">
      <c r="A2" s="204" t="s">
        <v>3256</v>
      </c>
      <c r="B2" s="204"/>
      <c r="C2" s="204"/>
      <c r="D2" s="204"/>
      <c r="E2" s="204"/>
      <c r="F2" s="204"/>
      <c r="G2" s="204"/>
    </row>
    <row r="3" spans="1:7" ht="15">
      <c r="A3" s="180" t="s">
        <v>3258</v>
      </c>
      <c r="B3" s="180"/>
      <c r="C3" s="180"/>
      <c r="D3" s="180"/>
      <c r="E3" s="180"/>
      <c r="F3" s="180"/>
      <c r="G3" s="180"/>
    </row>
    <row r="4" spans="1:7" ht="28.8">
      <c r="A4" s="22" t="s">
        <v>0</v>
      </c>
      <c r="B4" s="22" t="s">
        <v>1</v>
      </c>
      <c r="C4" s="22" t="s">
        <v>687</v>
      </c>
      <c r="D4" s="22" t="s">
        <v>688</v>
      </c>
      <c r="E4" s="22" t="s">
        <v>689</v>
      </c>
      <c r="F4" s="110" t="s">
        <v>3032</v>
      </c>
      <c r="G4" s="110" t="s">
        <v>3267</v>
      </c>
    </row>
    <row r="5" spans="1:7" ht="15">
      <c r="A5" s="59" t="s">
        <v>3033</v>
      </c>
      <c r="B5" s="205" t="s">
        <v>3298</v>
      </c>
      <c r="C5" s="205"/>
      <c r="D5" s="80"/>
      <c r="E5" s="83"/>
      <c r="F5" s="61"/>
      <c r="G5" s="61"/>
    </row>
    <row r="6" spans="1:7" ht="15">
      <c r="A6" s="102"/>
      <c r="B6" s="206" t="s">
        <v>3043</v>
      </c>
      <c r="C6" s="206"/>
      <c r="D6" s="82"/>
      <c r="E6" s="58"/>
      <c r="F6" s="56"/>
      <c r="G6" s="56"/>
    </row>
    <row r="7" spans="1:7" ht="43.8" customHeight="1">
      <c r="A7" s="7" t="s">
        <v>2</v>
      </c>
      <c r="B7" s="7" t="s">
        <v>3</v>
      </c>
      <c r="C7" s="7" t="s">
        <v>4</v>
      </c>
      <c r="D7" s="13" t="s">
        <v>5</v>
      </c>
      <c r="E7" s="166">
        <v>35079.6</v>
      </c>
      <c r="F7" s="167"/>
      <c r="G7" s="167">
        <f>E7*F7</f>
        <v>0</v>
      </c>
    </row>
    <row r="8" spans="1:7" ht="43.8" customHeight="1">
      <c r="A8" s="7" t="s">
        <v>3392</v>
      </c>
      <c r="B8" s="7" t="s">
        <v>3037</v>
      </c>
      <c r="C8" s="7" t="s">
        <v>3996</v>
      </c>
      <c r="D8" s="13" t="s">
        <v>198</v>
      </c>
      <c r="E8" s="166">
        <v>1</v>
      </c>
      <c r="F8" s="167"/>
      <c r="G8" s="167">
        <f aca="true" t="shared" si="0" ref="G8:G10">E8*F8</f>
        <v>0</v>
      </c>
    </row>
    <row r="9" spans="1:7" ht="28.8">
      <c r="A9" s="7" t="s">
        <v>6</v>
      </c>
      <c r="B9" s="7" t="s">
        <v>7</v>
      </c>
      <c r="C9" s="7" t="s">
        <v>8</v>
      </c>
      <c r="D9" s="13" t="s">
        <v>9</v>
      </c>
      <c r="E9" s="166">
        <v>3772</v>
      </c>
      <c r="F9" s="167"/>
      <c r="G9" s="167">
        <f t="shared" si="0"/>
        <v>0</v>
      </c>
    </row>
    <row r="10" spans="1:7" ht="28.8">
      <c r="A10" s="7" t="s">
        <v>10</v>
      </c>
      <c r="B10" s="7" t="s">
        <v>3037</v>
      </c>
      <c r="C10" s="7" t="s">
        <v>11</v>
      </c>
      <c r="D10" s="13" t="s">
        <v>12</v>
      </c>
      <c r="E10" s="166">
        <v>56127.36</v>
      </c>
      <c r="F10" s="167"/>
      <c r="G10" s="167">
        <f t="shared" si="0"/>
        <v>0</v>
      </c>
    </row>
    <row r="11" spans="1:7" ht="30" customHeight="1">
      <c r="A11" s="186" t="s">
        <v>3207</v>
      </c>
      <c r="B11" s="187"/>
      <c r="C11" s="187"/>
      <c r="D11" s="187"/>
      <c r="E11" s="187"/>
      <c r="F11" s="188"/>
      <c r="G11" s="168">
        <f>SUM(G7:G10)</f>
        <v>0</v>
      </c>
    </row>
    <row r="12" spans="1:7" ht="14.4" customHeight="1">
      <c r="A12" s="103"/>
      <c r="B12" s="207" t="s">
        <v>3044</v>
      </c>
      <c r="C12" s="208"/>
      <c r="D12" s="54"/>
      <c r="E12" s="54"/>
      <c r="F12" s="55"/>
      <c r="G12" s="55"/>
    </row>
    <row r="13" spans="1:7" ht="28.8">
      <c r="A13" s="7" t="s">
        <v>13</v>
      </c>
      <c r="B13" s="7" t="s">
        <v>3037</v>
      </c>
      <c r="C13" s="7" t="s">
        <v>736</v>
      </c>
      <c r="D13" s="13" t="s">
        <v>737</v>
      </c>
      <c r="E13" s="166">
        <v>1</v>
      </c>
      <c r="F13" s="167"/>
      <c r="G13" s="167">
        <f aca="true" t="shared" si="1" ref="G13:G31">E13*F13</f>
        <v>0</v>
      </c>
    </row>
    <row r="14" spans="1:7" ht="28.8">
      <c r="A14" s="7" t="s">
        <v>16</v>
      </c>
      <c r="B14" s="7" t="s">
        <v>3037</v>
      </c>
      <c r="C14" s="7" t="s">
        <v>738</v>
      </c>
      <c r="D14" s="13" t="s">
        <v>198</v>
      </c>
      <c r="E14" s="166">
        <v>2</v>
      </c>
      <c r="F14" s="167"/>
      <c r="G14" s="167">
        <f t="shared" si="1"/>
        <v>0</v>
      </c>
    </row>
    <row r="15" spans="1:7" ht="28.8">
      <c r="A15" s="7" t="s">
        <v>19</v>
      </c>
      <c r="B15" s="7" t="s">
        <v>3037</v>
      </c>
      <c r="C15" s="7" t="s">
        <v>14</v>
      </c>
      <c r="D15" s="13" t="s">
        <v>15</v>
      </c>
      <c r="E15" s="166">
        <v>8</v>
      </c>
      <c r="F15" s="167"/>
      <c r="G15" s="167">
        <f t="shared" si="1"/>
        <v>0</v>
      </c>
    </row>
    <row r="16" spans="1:7" ht="28.8">
      <c r="A16" s="7" t="s">
        <v>22</v>
      </c>
      <c r="B16" s="7" t="s">
        <v>739</v>
      </c>
      <c r="C16" s="7" t="s">
        <v>740</v>
      </c>
      <c r="D16" s="13" t="s">
        <v>56</v>
      </c>
      <c r="E16" s="166">
        <v>249</v>
      </c>
      <c r="F16" s="167"/>
      <c r="G16" s="167">
        <f t="shared" si="1"/>
        <v>0</v>
      </c>
    </row>
    <row r="17" spans="1:7" ht="28.8">
      <c r="A17" s="7" t="s">
        <v>25</v>
      </c>
      <c r="B17" s="7" t="s">
        <v>51</v>
      </c>
      <c r="C17" s="7" t="s">
        <v>52</v>
      </c>
      <c r="D17" s="13" t="s">
        <v>9</v>
      </c>
      <c r="E17" s="166">
        <v>3710</v>
      </c>
      <c r="F17" s="167"/>
      <c r="G17" s="167">
        <f t="shared" si="1"/>
        <v>0</v>
      </c>
    </row>
    <row r="18" spans="1:7" ht="28.8">
      <c r="A18" s="7" t="s">
        <v>28</v>
      </c>
      <c r="B18" s="7" t="s">
        <v>48</v>
      </c>
      <c r="C18" s="7" t="s">
        <v>49</v>
      </c>
      <c r="D18" s="13" t="s">
        <v>9</v>
      </c>
      <c r="E18" s="166">
        <v>167</v>
      </c>
      <c r="F18" s="167"/>
      <c r="G18" s="167">
        <f t="shared" si="1"/>
        <v>0</v>
      </c>
    </row>
    <row r="19" spans="1:7" ht="28.8">
      <c r="A19" s="7" t="s">
        <v>31</v>
      </c>
      <c r="B19" s="7" t="s">
        <v>741</v>
      </c>
      <c r="C19" s="7" t="s">
        <v>742</v>
      </c>
      <c r="D19" s="13" t="s">
        <v>56</v>
      </c>
      <c r="E19" s="166">
        <v>361</v>
      </c>
      <c r="F19" s="167"/>
      <c r="G19" s="167">
        <f t="shared" si="1"/>
        <v>0</v>
      </c>
    </row>
    <row r="20" spans="1:7" ht="28.8">
      <c r="A20" s="7" t="s">
        <v>33</v>
      </c>
      <c r="B20" s="7" t="s">
        <v>743</v>
      </c>
      <c r="C20" s="7" t="s">
        <v>744</v>
      </c>
      <c r="D20" s="13" t="s">
        <v>5</v>
      </c>
      <c r="E20" s="166">
        <v>21.66</v>
      </c>
      <c r="F20" s="167"/>
      <c r="G20" s="167">
        <f t="shared" si="1"/>
        <v>0</v>
      </c>
    </row>
    <row r="21" spans="1:7" ht="28.8">
      <c r="A21" s="7" t="s">
        <v>36</v>
      </c>
      <c r="B21" s="7" t="s">
        <v>26</v>
      </c>
      <c r="C21" s="7" t="s">
        <v>27</v>
      </c>
      <c r="D21" s="13" t="s">
        <v>9</v>
      </c>
      <c r="E21" s="166">
        <v>1186</v>
      </c>
      <c r="F21" s="169"/>
      <c r="G21" s="167">
        <f t="shared" si="1"/>
        <v>0</v>
      </c>
    </row>
    <row r="22" spans="1:7" ht="28.8">
      <c r="A22" s="7" t="s">
        <v>39</v>
      </c>
      <c r="B22" s="7" t="s">
        <v>29</v>
      </c>
      <c r="C22" s="7" t="s">
        <v>30</v>
      </c>
      <c r="D22" s="13" t="s">
        <v>9</v>
      </c>
      <c r="E22" s="166">
        <v>4896</v>
      </c>
      <c r="F22" s="167"/>
      <c r="G22" s="167">
        <f t="shared" si="1"/>
        <v>0</v>
      </c>
    </row>
    <row r="23" spans="1:7" ht="28.8">
      <c r="A23" s="7" t="s">
        <v>42</v>
      </c>
      <c r="B23" s="7" t="s">
        <v>32</v>
      </c>
      <c r="C23" s="7" t="s">
        <v>3398</v>
      </c>
      <c r="D23" s="13" t="s">
        <v>9</v>
      </c>
      <c r="E23" s="166">
        <v>4896</v>
      </c>
      <c r="F23" s="169"/>
      <c r="G23" s="167">
        <f t="shared" si="1"/>
        <v>0</v>
      </c>
    </row>
    <row r="24" spans="1:7" ht="28.8">
      <c r="A24" s="7" t="s">
        <v>43</v>
      </c>
      <c r="B24" s="7" t="s">
        <v>17</v>
      </c>
      <c r="C24" s="7" t="s">
        <v>18</v>
      </c>
      <c r="D24" s="13" t="s">
        <v>9</v>
      </c>
      <c r="E24" s="166">
        <v>47.6</v>
      </c>
      <c r="F24" s="169"/>
      <c r="G24" s="167">
        <f t="shared" si="1"/>
        <v>0</v>
      </c>
    </row>
    <row r="25" spans="1:7" ht="28.8">
      <c r="A25" s="7" t="s">
        <v>47</v>
      </c>
      <c r="B25" s="7" t="s">
        <v>20</v>
      </c>
      <c r="C25" s="7" t="s">
        <v>21</v>
      </c>
      <c r="D25" s="13" t="s">
        <v>5</v>
      </c>
      <c r="E25" s="166">
        <v>12.6</v>
      </c>
      <c r="F25" s="167"/>
      <c r="G25" s="167">
        <f t="shared" si="1"/>
        <v>0</v>
      </c>
    </row>
    <row r="26" spans="1:7" ht="28.8">
      <c r="A26" s="7" t="s">
        <v>50</v>
      </c>
      <c r="B26" s="7" t="s">
        <v>23</v>
      </c>
      <c r="C26" s="7" t="s">
        <v>24</v>
      </c>
      <c r="D26" s="13" t="s">
        <v>9</v>
      </c>
      <c r="E26" s="166">
        <v>22</v>
      </c>
      <c r="F26" s="167"/>
      <c r="G26" s="167">
        <f t="shared" si="1"/>
        <v>0</v>
      </c>
    </row>
    <row r="27" spans="1:7" ht="28.8">
      <c r="A27" s="7" t="s">
        <v>53</v>
      </c>
      <c r="B27" s="7" t="s">
        <v>745</v>
      </c>
      <c r="C27" s="7" t="s">
        <v>746</v>
      </c>
      <c r="D27" s="13" t="s">
        <v>9</v>
      </c>
      <c r="E27" s="166">
        <v>22</v>
      </c>
      <c r="F27" s="167"/>
      <c r="G27" s="167">
        <f t="shared" si="1"/>
        <v>0</v>
      </c>
    </row>
    <row r="28" spans="1:7" ht="28.8">
      <c r="A28" s="7" t="s">
        <v>57</v>
      </c>
      <c r="B28" s="7" t="s">
        <v>37</v>
      </c>
      <c r="C28" s="7" t="s">
        <v>747</v>
      </c>
      <c r="D28" s="13" t="s">
        <v>9</v>
      </c>
      <c r="E28" s="166">
        <v>20</v>
      </c>
      <c r="F28" s="167"/>
      <c r="G28" s="167">
        <f t="shared" si="1"/>
        <v>0</v>
      </c>
    </row>
    <row r="29" spans="1:7" ht="28.8">
      <c r="A29" s="7" t="s">
        <v>59</v>
      </c>
      <c r="B29" s="7" t="s">
        <v>3402</v>
      </c>
      <c r="C29" s="7" t="s">
        <v>3403</v>
      </c>
      <c r="D29" s="13" t="s">
        <v>5</v>
      </c>
      <c r="E29" s="166">
        <v>27</v>
      </c>
      <c r="F29" s="167"/>
      <c r="G29" s="167">
        <f t="shared" si="1"/>
        <v>0</v>
      </c>
    </row>
    <row r="30" spans="1:7" ht="28.8">
      <c r="A30" s="7" t="s">
        <v>62</v>
      </c>
      <c r="B30" s="7" t="s">
        <v>66</v>
      </c>
      <c r="C30" s="7" t="s">
        <v>67</v>
      </c>
      <c r="D30" s="13" t="s">
        <v>5</v>
      </c>
      <c r="E30" s="166">
        <v>1469.525</v>
      </c>
      <c r="F30" s="167"/>
      <c r="G30" s="167">
        <f t="shared" si="1"/>
        <v>0</v>
      </c>
    </row>
    <row r="31" spans="1:7" ht="28.8">
      <c r="A31" s="7" t="s">
        <v>3401</v>
      </c>
      <c r="B31" s="7" t="s">
        <v>3037</v>
      </c>
      <c r="C31" s="7" t="s">
        <v>3405</v>
      </c>
      <c r="D31" s="13" t="s">
        <v>12</v>
      </c>
      <c r="E31" s="166">
        <v>2939.05</v>
      </c>
      <c r="F31" s="169"/>
      <c r="G31" s="167">
        <f t="shared" si="1"/>
        <v>0</v>
      </c>
    </row>
    <row r="32" spans="1:7" ht="30" customHeight="1">
      <c r="A32" s="186" t="s">
        <v>3045</v>
      </c>
      <c r="B32" s="187"/>
      <c r="C32" s="187"/>
      <c r="D32" s="187"/>
      <c r="E32" s="187"/>
      <c r="F32" s="188"/>
      <c r="G32" s="168">
        <f>SUM(G13:G31)</f>
        <v>0</v>
      </c>
    </row>
    <row r="33" spans="1:7" ht="34.2" customHeight="1">
      <c r="A33" s="103"/>
      <c r="B33" s="207" t="s">
        <v>3422</v>
      </c>
      <c r="C33" s="208"/>
      <c r="D33" s="54"/>
      <c r="E33" s="54"/>
      <c r="F33" s="55"/>
      <c r="G33" s="55"/>
    </row>
    <row r="34" spans="1:7" ht="28.8">
      <c r="A34" s="7" t="s">
        <v>748</v>
      </c>
      <c r="B34" s="7" t="s">
        <v>3037</v>
      </c>
      <c r="C34" s="7" t="s">
        <v>69</v>
      </c>
      <c r="D34" s="13" t="s">
        <v>9</v>
      </c>
      <c r="E34" s="166">
        <v>301.6</v>
      </c>
      <c r="F34" s="167"/>
      <c r="G34" s="167">
        <f aca="true" t="shared" si="2" ref="G34:G60">E34*F34</f>
        <v>0</v>
      </c>
    </row>
    <row r="35" spans="1:7" ht="28.8">
      <c r="A35" s="7" t="s">
        <v>749</v>
      </c>
      <c r="B35" s="7" t="s">
        <v>3037</v>
      </c>
      <c r="C35" s="7" t="s">
        <v>71</v>
      </c>
      <c r="D35" s="13" t="s">
        <v>9</v>
      </c>
      <c r="E35" s="166">
        <v>2994</v>
      </c>
      <c r="F35" s="167"/>
      <c r="G35" s="167">
        <f t="shared" si="2"/>
        <v>0</v>
      </c>
    </row>
    <row r="36" spans="1:7" ht="28.8">
      <c r="A36" s="7" t="s">
        <v>3997</v>
      </c>
      <c r="B36" s="7" t="s">
        <v>3037</v>
      </c>
      <c r="C36" s="7" t="s">
        <v>3407</v>
      </c>
      <c r="D36" s="13" t="s">
        <v>56</v>
      </c>
      <c r="E36" s="166">
        <v>10.1</v>
      </c>
      <c r="F36" s="169"/>
      <c r="G36" s="167">
        <f t="shared" si="2"/>
        <v>0</v>
      </c>
    </row>
    <row r="37" spans="1:7" ht="28.8">
      <c r="A37" s="7" t="s">
        <v>68</v>
      </c>
      <c r="B37" s="7" t="s">
        <v>73</v>
      </c>
      <c r="C37" s="7" t="s">
        <v>750</v>
      </c>
      <c r="D37" s="13" t="s">
        <v>9</v>
      </c>
      <c r="E37" s="166">
        <v>456.45</v>
      </c>
      <c r="F37" s="167"/>
      <c r="G37" s="167">
        <f t="shared" si="2"/>
        <v>0</v>
      </c>
    </row>
    <row r="38" spans="1:7" ht="28.8">
      <c r="A38" s="7" t="s">
        <v>70</v>
      </c>
      <c r="B38" s="7" t="s">
        <v>73</v>
      </c>
      <c r="C38" s="7" t="s">
        <v>751</v>
      </c>
      <c r="D38" s="13" t="s">
        <v>9</v>
      </c>
      <c r="E38" s="166">
        <v>552.2</v>
      </c>
      <c r="F38" s="167"/>
      <c r="G38" s="167">
        <f t="shared" si="2"/>
        <v>0</v>
      </c>
    </row>
    <row r="39" spans="1:7" ht="28.8">
      <c r="A39" s="7" t="s">
        <v>72</v>
      </c>
      <c r="B39" s="7" t="s">
        <v>94</v>
      </c>
      <c r="C39" s="7" t="s">
        <v>95</v>
      </c>
      <c r="D39" s="13" t="s">
        <v>5</v>
      </c>
      <c r="E39" s="166">
        <v>1714</v>
      </c>
      <c r="F39" s="169"/>
      <c r="G39" s="167">
        <f t="shared" si="2"/>
        <v>0</v>
      </c>
    </row>
    <row r="40" spans="1:7" ht="28.8">
      <c r="A40" s="7" t="s">
        <v>75</v>
      </c>
      <c r="B40" s="7" t="s">
        <v>97</v>
      </c>
      <c r="C40" s="7" t="s">
        <v>98</v>
      </c>
      <c r="D40" s="13" t="s">
        <v>5</v>
      </c>
      <c r="E40" s="166">
        <v>86.4</v>
      </c>
      <c r="F40" s="169"/>
      <c r="G40" s="167">
        <f t="shared" si="2"/>
        <v>0</v>
      </c>
    </row>
    <row r="41" spans="1:7" ht="28.8">
      <c r="A41" s="7" t="s">
        <v>77</v>
      </c>
      <c r="B41" s="7" t="s">
        <v>103</v>
      </c>
      <c r="C41" s="7" t="s">
        <v>752</v>
      </c>
      <c r="D41" s="13" t="s">
        <v>9</v>
      </c>
      <c r="E41" s="166">
        <v>54</v>
      </c>
      <c r="F41" s="167"/>
      <c r="G41" s="167">
        <f t="shared" si="2"/>
        <v>0</v>
      </c>
    </row>
    <row r="42" spans="1:7" ht="28.8">
      <c r="A42" s="7" t="s">
        <v>79</v>
      </c>
      <c r="B42" s="7" t="s">
        <v>103</v>
      </c>
      <c r="C42" s="7" t="s">
        <v>753</v>
      </c>
      <c r="D42" s="13" t="s">
        <v>9</v>
      </c>
      <c r="E42" s="166">
        <v>660</v>
      </c>
      <c r="F42" s="169"/>
      <c r="G42" s="167">
        <f t="shared" si="2"/>
        <v>0</v>
      </c>
    </row>
    <row r="43" spans="1:7" ht="28.8">
      <c r="A43" s="7" t="s">
        <v>81</v>
      </c>
      <c r="B43" s="7" t="s">
        <v>103</v>
      </c>
      <c r="C43" s="7" t="s">
        <v>104</v>
      </c>
      <c r="D43" s="13" t="s">
        <v>9</v>
      </c>
      <c r="E43" s="166">
        <v>1383.75</v>
      </c>
      <c r="F43" s="169"/>
      <c r="G43" s="167">
        <f t="shared" si="2"/>
        <v>0</v>
      </c>
    </row>
    <row r="44" spans="1:7" ht="28.8">
      <c r="A44" s="7" t="s">
        <v>83</v>
      </c>
      <c r="B44" s="7" t="s">
        <v>103</v>
      </c>
      <c r="C44" s="7" t="s">
        <v>106</v>
      </c>
      <c r="D44" s="13" t="s">
        <v>9</v>
      </c>
      <c r="E44" s="166">
        <v>1285</v>
      </c>
      <c r="F44" s="167"/>
      <c r="G44" s="167">
        <f t="shared" si="2"/>
        <v>0</v>
      </c>
    </row>
    <row r="45" spans="1:7" ht="28.8">
      <c r="A45" s="7" t="s">
        <v>85</v>
      </c>
      <c r="B45" s="7" t="s">
        <v>103</v>
      </c>
      <c r="C45" s="7" t="s">
        <v>135</v>
      </c>
      <c r="D45" s="13" t="s">
        <v>9</v>
      </c>
      <c r="E45" s="166">
        <v>170</v>
      </c>
      <c r="F45" s="167"/>
      <c r="G45" s="167">
        <f t="shared" si="2"/>
        <v>0</v>
      </c>
    </row>
    <row r="46" spans="1:7" ht="28.8">
      <c r="A46" s="7" t="s">
        <v>87</v>
      </c>
      <c r="B46" s="7" t="s">
        <v>103</v>
      </c>
      <c r="C46" s="7" t="s">
        <v>110</v>
      </c>
      <c r="D46" s="13" t="s">
        <v>9</v>
      </c>
      <c r="E46" s="166">
        <v>43.5</v>
      </c>
      <c r="F46" s="167"/>
      <c r="G46" s="167">
        <f t="shared" si="2"/>
        <v>0</v>
      </c>
    </row>
    <row r="47" spans="1:7" ht="28.8">
      <c r="A47" s="7" t="s">
        <v>89</v>
      </c>
      <c r="B47" s="7" t="s">
        <v>103</v>
      </c>
      <c r="C47" s="7" t="s">
        <v>754</v>
      </c>
      <c r="D47" s="13" t="s">
        <v>9</v>
      </c>
      <c r="E47" s="166">
        <v>3570</v>
      </c>
      <c r="F47" s="167"/>
      <c r="G47" s="167">
        <f t="shared" si="2"/>
        <v>0</v>
      </c>
    </row>
    <row r="48" spans="1:7" ht="28.8">
      <c r="A48" s="7" t="s">
        <v>91</v>
      </c>
      <c r="B48" s="7" t="s">
        <v>103</v>
      </c>
      <c r="C48" s="7" t="s">
        <v>114</v>
      </c>
      <c r="D48" s="13" t="s">
        <v>9</v>
      </c>
      <c r="E48" s="166">
        <v>105</v>
      </c>
      <c r="F48" s="167"/>
      <c r="G48" s="167">
        <f t="shared" si="2"/>
        <v>0</v>
      </c>
    </row>
    <row r="49" spans="1:7" ht="28.8">
      <c r="A49" s="7" t="s">
        <v>93</v>
      </c>
      <c r="B49" s="7" t="s">
        <v>125</v>
      </c>
      <c r="C49" s="7" t="s">
        <v>126</v>
      </c>
      <c r="D49" s="13" t="s">
        <v>9</v>
      </c>
      <c r="E49" s="166">
        <v>13.4</v>
      </c>
      <c r="F49" s="167"/>
      <c r="G49" s="167">
        <f t="shared" si="2"/>
        <v>0</v>
      </c>
    </row>
    <row r="50" spans="1:7" ht="28.8">
      <c r="A50" s="7" t="s">
        <v>96</v>
      </c>
      <c r="B50" s="7" t="s">
        <v>103</v>
      </c>
      <c r="C50" s="7" t="s">
        <v>132</v>
      </c>
      <c r="D50" s="13" t="s">
        <v>9</v>
      </c>
      <c r="E50" s="166">
        <v>9</v>
      </c>
      <c r="F50" s="167"/>
      <c r="G50" s="167">
        <f t="shared" si="2"/>
        <v>0</v>
      </c>
    </row>
    <row r="51" spans="1:7" ht="28.8">
      <c r="A51" s="7" t="s">
        <v>99</v>
      </c>
      <c r="B51" s="7" t="s">
        <v>142</v>
      </c>
      <c r="C51" s="7" t="s">
        <v>143</v>
      </c>
      <c r="D51" s="13" t="s">
        <v>5</v>
      </c>
      <c r="E51" s="166">
        <v>76.5</v>
      </c>
      <c r="F51" s="167"/>
      <c r="G51" s="167">
        <f t="shared" si="2"/>
        <v>0</v>
      </c>
    </row>
    <row r="52" spans="1:7" ht="28.8">
      <c r="A52" s="7" t="s">
        <v>102</v>
      </c>
      <c r="B52" s="7" t="s">
        <v>145</v>
      </c>
      <c r="C52" s="7" t="s">
        <v>146</v>
      </c>
      <c r="D52" s="13" t="s">
        <v>12</v>
      </c>
      <c r="E52" s="166">
        <v>0.193</v>
      </c>
      <c r="F52" s="167"/>
      <c r="G52" s="167">
        <f t="shared" si="2"/>
        <v>0</v>
      </c>
    </row>
    <row r="53" spans="1:7" ht="28.8">
      <c r="A53" s="7" t="s">
        <v>105</v>
      </c>
      <c r="B53" s="7" t="s">
        <v>145</v>
      </c>
      <c r="C53" s="7" t="s">
        <v>148</v>
      </c>
      <c r="D53" s="13" t="s">
        <v>12</v>
      </c>
      <c r="E53" s="166">
        <v>7.663</v>
      </c>
      <c r="F53" s="167"/>
      <c r="G53" s="167">
        <f t="shared" si="2"/>
        <v>0</v>
      </c>
    </row>
    <row r="54" spans="1:7" ht="28.8">
      <c r="A54" s="7" t="s">
        <v>107</v>
      </c>
      <c r="B54" s="7" t="s">
        <v>145</v>
      </c>
      <c r="C54" s="7" t="s">
        <v>150</v>
      </c>
      <c r="D54" s="13" t="s">
        <v>12</v>
      </c>
      <c r="E54" s="166">
        <v>10.975</v>
      </c>
      <c r="F54" s="167"/>
      <c r="G54" s="167">
        <f t="shared" si="2"/>
        <v>0</v>
      </c>
    </row>
    <row r="55" spans="1:7" ht="28.8">
      <c r="A55" s="7" t="s">
        <v>109</v>
      </c>
      <c r="B55" s="7" t="s">
        <v>145</v>
      </c>
      <c r="C55" s="7" t="s">
        <v>152</v>
      </c>
      <c r="D55" s="13" t="s">
        <v>12</v>
      </c>
      <c r="E55" s="166">
        <v>147.991</v>
      </c>
      <c r="F55" s="167"/>
      <c r="G55" s="167">
        <f t="shared" si="2"/>
        <v>0</v>
      </c>
    </row>
    <row r="56" spans="1:7" ht="28.8">
      <c r="A56" s="7" t="s">
        <v>111</v>
      </c>
      <c r="B56" s="7" t="s">
        <v>145</v>
      </c>
      <c r="C56" s="7" t="s">
        <v>154</v>
      </c>
      <c r="D56" s="13" t="s">
        <v>12</v>
      </c>
      <c r="E56" s="166">
        <v>287.703</v>
      </c>
      <c r="F56" s="167"/>
      <c r="G56" s="167">
        <f t="shared" si="2"/>
        <v>0</v>
      </c>
    </row>
    <row r="57" spans="1:7" ht="28.8">
      <c r="A57" s="7" t="s">
        <v>113</v>
      </c>
      <c r="B57" s="7" t="s">
        <v>145</v>
      </c>
      <c r="C57" s="7" t="s">
        <v>156</v>
      </c>
      <c r="D57" s="13" t="s">
        <v>12</v>
      </c>
      <c r="E57" s="166">
        <v>26.867</v>
      </c>
      <c r="F57" s="167"/>
      <c r="G57" s="167">
        <f t="shared" si="2"/>
        <v>0</v>
      </c>
    </row>
    <row r="58" spans="1:7" ht="28.8">
      <c r="A58" s="7" t="s">
        <v>115</v>
      </c>
      <c r="B58" s="7" t="s">
        <v>145</v>
      </c>
      <c r="C58" s="7" t="s">
        <v>158</v>
      </c>
      <c r="D58" s="13" t="s">
        <v>12</v>
      </c>
      <c r="E58" s="166">
        <v>117.468</v>
      </c>
      <c r="F58" s="167"/>
      <c r="G58" s="167">
        <f t="shared" si="2"/>
        <v>0</v>
      </c>
    </row>
    <row r="59" spans="1:7" ht="28.8">
      <c r="A59" s="7" t="s">
        <v>117</v>
      </c>
      <c r="B59" s="7" t="s">
        <v>145</v>
      </c>
      <c r="C59" s="7" t="s">
        <v>160</v>
      </c>
      <c r="D59" s="13" t="s">
        <v>12</v>
      </c>
      <c r="E59" s="166">
        <v>32.997</v>
      </c>
      <c r="F59" s="167"/>
      <c r="G59" s="167">
        <f t="shared" si="2"/>
        <v>0</v>
      </c>
    </row>
    <row r="60" spans="1:7" ht="28.8">
      <c r="A60" s="7" t="s">
        <v>119</v>
      </c>
      <c r="B60" s="7" t="s">
        <v>3037</v>
      </c>
      <c r="C60" s="7" t="s">
        <v>174</v>
      </c>
      <c r="D60" s="13" t="s">
        <v>12</v>
      </c>
      <c r="E60" s="166">
        <v>2.06</v>
      </c>
      <c r="F60" s="167"/>
      <c r="G60" s="167">
        <f t="shared" si="2"/>
        <v>0</v>
      </c>
    </row>
    <row r="61" spans="1:7" ht="30" customHeight="1">
      <c r="A61" s="186" t="s">
        <v>3046</v>
      </c>
      <c r="B61" s="187"/>
      <c r="C61" s="187"/>
      <c r="D61" s="187"/>
      <c r="E61" s="187"/>
      <c r="F61" s="188"/>
      <c r="G61" s="168">
        <f>SUM(G34:G60)</f>
        <v>0</v>
      </c>
    </row>
    <row r="62" spans="1:7" ht="36" customHeight="1">
      <c r="A62" s="103"/>
      <c r="B62" s="207" t="s">
        <v>3998</v>
      </c>
      <c r="C62" s="208"/>
      <c r="D62" s="54"/>
      <c r="E62" s="54"/>
      <c r="F62" s="55"/>
      <c r="G62" s="55"/>
    </row>
    <row r="63" spans="1:7" ht="28.8">
      <c r="A63" s="7" t="s">
        <v>755</v>
      </c>
      <c r="B63" s="7" t="s">
        <v>462</v>
      </c>
      <c r="C63" s="7" t="s">
        <v>756</v>
      </c>
      <c r="D63" s="13" t="s">
        <v>9</v>
      </c>
      <c r="E63" s="13">
        <v>32.7</v>
      </c>
      <c r="F63" s="167"/>
      <c r="G63" s="167">
        <f aca="true" t="shared" si="3" ref="G63:G81">E63*F63</f>
        <v>0</v>
      </c>
    </row>
    <row r="64" spans="1:7" ht="28.8">
      <c r="A64" s="7" t="s">
        <v>757</v>
      </c>
      <c r="B64" s="7" t="s">
        <v>467</v>
      </c>
      <c r="C64" s="7" t="s">
        <v>468</v>
      </c>
      <c r="D64" s="13" t="s">
        <v>56</v>
      </c>
      <c r="E64" s="13">
        <v>40.875</v>
      </c>
      <c r="F64" s="167"/>
      <c r="G64" s="167">
        <f t="shared" si="3"/>
        <v>0</v>
      </c>
    </row>
    <row r="65" spans="1:7" ht="28.8">
      <c r="A65" s="7" t="s">
        <v>758</v>
      </c>
      <c r="B65" s="7" t="s">
        <v>304</v>
      </c>
      <c r="C65" s="7" t="s">
        <v>305</v>
      </c>
      <c r="D65" s="13" t="s">
        <v>9</v>
      </c>
      <c r="E65" s="13">
        <v>171</v>
      </c>
      <c r="F65" s="169"/>
      <c r="G65" s="167">
        <f t="shared" si="3"/>
        <v>0</v>
      </c>
    </row>
    <row r="66" spans="1:7" ht="28.8">
      <c r="A66" s="7" t="s">
        <v>759</v>
      </c>
      <c r="B66" s="7" t="s">
        <v>307</v>
      </c>
      <c r="C66" s="7" t="s">
        <v>308</v>
      </c>
      <c r="D66" s="13" t="s">
        <v>56</v>
      </c>
      <c r="E66" s="13">
        <v>213.75</v>
      </c>
      <c r="F66" s="169"/>
      <c r="G66" s="167">
        <f t="shared" si="3"/>
        <v>0</v>
      </c>
    </row>
    <row r="67" spans="1:7" ht="28.8">
      <c r="A67" s="7" t="s">
        <v>760</v>
      </c>
      <c r="B67" s="7" t="s">
        <v>262</v>
      </c>
      <c r="C67" s="7" t="s">
        <v>263</v>
      </c>
      <c r="D67" s="13" t="s">
        <v>9</v>
      </c>
      <c r="E67" s="13">
        <v>416.4</v>
      </c>
      <c r="F67" s="167"/>
      <c r="G67" s="167">
        <f t="shared" si="3"/>
        <v>0</v>
      </c>
    </row>
    <row r="68" spans="1:7" ht="28.8">
      <c r="A68" s="7" t="s">
        <v>761</v>
      </c>
      <c r="B68" s="7" t="s">
        <v>262</v>
      </c>
      <c r="C68" s="7" t="s">
        <v>263</v>
      </c>
      <c r="D68" s="13" t="s">
        <v>9</v>
      </c>
      <c r="E68" s="13">
        <v>13707.6</v>
      </c>
      <c r="F68" s="167"/>
      <c r="G68" s="167">
        <f t="shared" si="3"/>
        <v>0</v>
      </c>
    </row>
    <row r="69" spans="1:7" ht="28.8">
      <c r="A69" s="7" t="s">
        <v>762</v>
      </c>
      <c r="B69" s="7" t="s">
        <v>249</v>
      </c>
      <c r="C69" s="7" t="s">
        <v>250</v>
      </c>
      <c r="D69" s="13" t="s">
        <v>9</v>
      </c>
      <c r="E69" s="13">
        <v>171</v>
      </c>
      <c r="F69" s="167"/>
      <c r="G69" s="167">
        <f t="shared" si="3"/>
        <v>0</v>
      </c>
    </row>
    <row r="70" spans="1:7" ht="28.8">
      <c r="A70" s="7" t="s">
        <v>763</v>
      </c>
      <c r="B70" s="7" t="s">
        <v>249</v>
      </c>
      <c r="C70" s="7" t="s">
        <v>265</v>
      </c>
      <c r="D70" s="13" t="s">
        <v>9</v>
      </c>
      <c r="E70" s="13">
        <v>21.5</v>
      </c>
      <c r="F70" s="167"/>
      <c r="G70" s="167">
        <f t="shared" si="3"/>
        <v>0</v>
      </c>
    </row>
    <row r="71" spans="1:7" ht="28.8">
      <c r="A71" s="7" t="s">
        <v>764</v>
      </c>
      <c r="B71" s="7" t="s">
        <v>301</v>
      </c>
      <c r="C71" s="7" t="s">
        <v>302</v>
      </c>
      <c r="D71" s="13" t="s">
        <v>5</v>
      </c>
      <c r="E71" s="13">
        <v>17.035</v>
      </c>
      <c r="F71" s="167"/>
      <c r="G71" s="167">
        <f t="shared" si="3"/>
        <v>0</v>
      </c>
    </row>
    <row r="72" spans="1:7" ht="28.8">
      <c r="A72" s="7" t="s">
        <v>765</v>
      </c>
      <c r="B72" s="7" t="s">
        <v>234</v>
      </c>
      <c r="C72" s="7" t="s">
        <v>243</v>
      </c>
      <c r="D72" s="13" t="s">
        <v>9</v>
      </c>
      <c r="E72" s="13">
        <v>6853.8</v>
      </c>
      <c r="F72" s="167"/>
      <c r="G72" s="167">
        <f t="shared" si="3"/>
        <v>0</v>
      </c>
    </row>
    <row r="73" spans="1:7" ht="28.8">
      <c r="A73" s="7" t="s">
        <v>766</v>
      </c>
      <c r="B73" s="7" t="s">
        <v>145</v>
      </c>
      <c r="C73" s="7" t="s">
        <v>247</v>
      </c>
      <c r="D73" s="13" t="s">
        <v>12</v>
      </c>
      <c r="E73" s="13">
        <v>31.431</v>
      </c>
      <c r="F73" s="167"/>
      <c r="G73" s="167">
        <f t="shared" si="3"/>
        <v>0</v>
      </c>
    </row>
    <row r="74" spans="1:7" ht="28.8">
      <c r="A74" s="7" t="s">
        <v>767</v>
      </c>
      <c r="B74" s="7" t="s">
        <v>3037</v>
      </c>
      <c r="C74" s="7" t="s">
        <v>310</v>
      </c>
      <c r="D74" s="13" t="s">
        <v>9</v>
      </c>
      <c r="E74" s="13">
        <v>6853.8</v>
      </c>
      <c r="F74" s="167"/>
      <c r="G74" s="167">
        <f t="shared" si="3"/>
        <v>0</v>
      </c>
    </row>
    <row r="75" spans="1:7" ht="43.2">
      <c r="A75" s="7" t="s">
        <v>768</v>
      </c>
      <c r="B75" s="7" t="s">
        <v>267</v>
      </c>
      <c r="C75" s="7" t="s">
        <v>268</v>
      </c>
      <c r="D75" s="13" t="s">
        <v>9</v>
      </c>
      <c r="E75" s="13">
        <v>3538.9</v>
      </c>
      <c r="F75" s="167"/>
      <c r="G75" s="167">
        <f t="shared" si="3"/>
        <v>0</v>
      </c>
    </row>
    <row r="76" spans="1:7" ht="43.2">
      <c r="A76" s="7" t="s">
        <v>769</v>
      </c>
      <c r="B76" s="7" t="s">
        <v>770</v>
      </c>
      <c r="C76" s="7" t="s">
        <v>771</v>
      </c>
      <c r="D76" s="13" t="s">
        <v>9</v>
      </c>
      <c r="E76" s="13">
        <v>3538.9</v>
      </c>
      <c r="F76" s="167"/>
      <c r="G76" s="167">
        <f t="shared" si="3"/>
        <v>0</v>
      </c>
    </row>
    <row r="77" spans="1:7" ht="43.2">
      <c r="A77" s="7" t="s">
        <v>772</v>
      </c>
      <c r="B77" s="7" t="s">
        <v>270</v>
      </c>
      <c r="C77" s="7" t="s">
        <v>271</v>
      </c>
      <c r="D77" s="13" t="s">
        <v>5</v>
      </c>
      <c r="E77" s="13">
        <v>356.245</v>
      </c>
      <c r="F77" s="167"/>
      <c r="G77" s="167">
        <f t="shared" si="3"/>
        <v>0</v>
      </c>
    </row>
    <row r="78" spans="1:7" ht="28.8">
      <c r="A78" s="7" t="s">
        <v>773</v>
      </c>
      <c r="B78" s="7" t="s">
        <v>273</v>
      </c>
      <c r="C78" s="7" t="s">
        <v>274</v>
      </c>
      <c r="D78" s="13" t="s">
        <v>9</v>
      </c>
      <c r="E78" s="13">
        <v>3554.6</v>
      </c>
      <c r="F78" s="167"/>
      <c r="G78" s="167">
        <f t="shared" si="3"/>
        <v>0</v>
      </c>
    </row>
    <row r="79" spans="1:7" ht="28.8">
      <c r="A79" s="7" t="s">
        <v>774</v>
      </c>
      <c r="B79" s="7" t="s">
        <v>3999</v>
      </c>
      <c r="C79" s="7" t="s">
        <v>775</v>
      </c>
      <c r="D79" s="13" t="s">
        <v>56</v>
      </c>
      <c r="E79" s="13">
        <v>470</v>
      </c>
      <c r="F79" s="167"/>
      <c r="G79" s="167">
        <f t="shared" si="3"/>
        <v>0</v>
      </c>
    </row>
    <row r="80" spans="1:7" ht="28.8">
      <c r="A80" s="7" t="s">
        <v>776</v>
      </c>
      <c r="B80" s="7" t="s">
        <v>3999</v>
      </c>
      <c r="C80" s="7" t="s">
        <v>777</v>
      </c>
      <c r="D80" s="13" t="s">
        <v>56</v>
      </c>
      <c r="E80" s="13">
        <v>6.2</v>
      </c>
      <c r="F80" s="167"/>
      <c r="G80" s="167">
        <f t="shared" si="3"/>
        <v>0</v>
      </c>
    </row>
    <row r="81" spans="1:7" ht="28.8">
      <c r="A81" s="7" t="s">
        <v>778</v>
      </c>
      <c r="B81" s="7" t="s">
        <v>3999</v>
      </c>
      <c r="C81" s="7" t="s">
        <v>779</v>
      </c>
      <c r="D81" s="13" t="s">
        <v>56</v>
      </c>
      <c r="E81" s="13">
        <v>272</v>
      </c>
      <c r="F81" s="167"/>
      <c r="G81" s="167">
        <f t="shared" si="3"/>
        <v>0</v>
      </c>
    </row>
    <row r="82" spans="1:7" ht="30" customHeight="1">
      <c r="A82" s="186" t="s">
        <v>3208</v>
      </c>
      <c r="B82" s="187"/>
      <c r="C82" s="187"/>
      <c r="D82" s="187"/>
      <c r="E82" s="187"/>
      <c r="F82" s="188"/>
      <c r="G82" s="168">
        <f>SUM(G63:G81)</f>
        <v>0</v>
      </c>
    </row>
    <row r="83" spans="1:7" ht="35.4" customHeight="1">
      <c r="A83" s="103"/>
      <c r="B83" s="207" t="s">
        <v>4000</v>
      </c>
      <c r="C83" s="208"/>
      <c r="D83" s="54"/>
      <c r="E83" s="54"/>
      <c r="F83" s="55"/>
      <c r="G83" s="55"/>
    </row>
    <row r="84" spans="1:7" ht="43.2">
      <c r="A84" s="7" t="s">
        <v>780</v>
      </c>
      <c r="B84" s="7" t="s">
        <v>781</v>
      </c>
      <c r="C84" s="7" t="s">
        <v>782</v>
      </c>
      <c r="D84" s="13" t="s">
        <v>5</v>
      </c>
      <c r="E84" s="13">
        <v>319.712</v>
      </c>
      <c r="F84" s="167"/>
      <c r="G84" s="167">
        <f aca="true" t="shared" si="4" ref="G84:G102">E84*F84</f>
        <v>0</v>
      </c>
    </row>
    <row r="85" spans="1:7" ht="28.8">
      <c r="A85" s="7" t="s">
        <v>783</v>
      </c>
      <c r="B85" s="7" t="s">
        <v>315</v>
      </c>
      <c r="C85" s="7" t="s">
        <v>316</v>
      </c>
      <c r="D85" s="13" t="s">
        <v>9</v>
      </c>
      <c r="E85" s="13">
        <v>3996.4</v>
      </c>
      <c r="F85" s="169"/>
      <c r="G85" s="167">
        <f t="shared" si="4"/>
        <v>0</v>
      </c>
    </row>
    <row r="86" spans="1:7" ht="28.8">
      <c r="A86" s="7" t="s">
        <v>784</v>
      </c>
      <c r="B86" s="7" t="s">
        <v>318</v>
      </c>
      <c r="C86" s="7" t="s">
        <v>785</v>
      </c>
      <c r="D86" s="13" t="s">
        <v>9</v>
      </c>
      <c r="E86" s="13">
        <v>3996.4</v>
      </c>
      <c r="F86" s="169"/>
      <c r="G86" s="167">
        <f t="shared" si="4"/>
        <v>0</v>
      </c>
    </row>
    <row r="87" spans="1:7" ht="28.8">
      <c r="A87" s="7" t="s">
        <v>786</v>
      </c>
      <c r="B87" s="7" t="s">
        <v>262</v>
      </c>
      <c r="C87" s="7" t="s">
        <v>787</v>
      </c>
      <c r="D87" s="13" t="s">
        <v>9</v>
      </c>
      <c r="E87" s="13">
        <v>466</v>
      </c>
      <c r="F87" s="167"/>
      <c r="G87" s="167">
        <f t="shared" si="4"/>
        <v>0</v>
      </c>
    </row>
    <row r="88" spans="1:7" ht="28.8">
      <c r="A88" s="7" t="s">
        <v>788</v>
      </c>
      <c r="B88" s="7" t="s">
        <v>262</v>
      </c>
      <c r="C88" s="7" t="s">
        <v>448</v>
      </c>
      <c r="D88" s="13" t="s">
        <v>9</v>
      </c>
      <c r="E88" s="13">
        <v>3530.4</v>
      </c>
      <c r="F88" s="167"/>
      <c r="G88" s="167">
        <f t="shared" si="4"/>
        <v>0</v>
      </c>
    </row>
    <row r="89" spans="1:7" ht="28.8">
      <c r="A89" s="7" t="s">
        <v>789</v>
      </c>
      <c r="B89" s="7" t="s">
        <v>262</v>
      </c>
      <c r="C89" s="7" t="s">
        <v>450</v>
      </c>
      <c r="D89" s="13" t="s">
        <v>9</v>
      </c>
      <c r="E89" s="13">
        <v>3996.4</v>
      </c>
      <c r="F89" s="167"/>
      <c r="G89" s="167">
        <f t="shared" si="4"/>
        <v>0</v>
      </c>
    </row>
    <row r="90" spans="1:7" ht="28.8">
      <c r="A90" s="7" t="s">
        <v>790</v>
      </c>
      <c r="B90" s="7" t="s">
        <v>453</v>
      </c>
      <c r="C90" s="7" t="s">
        <v>454</v>
      </c>
      <c r="D90" s="13" t="s">
        <v>9</v>
      </c>
      <c r="E90" s="13">
        <v>2455.4</v>
      </c>
      <c r="F90" s="167"/>
      <c r="G90" s="167">
        <f t="shared" si="4"/>
        <v>0</v>
      </c>
    </row>
    <row r="91" spans="1:7" ht="28.8">
      <c r="A91" s="7" t="s">
        <v>791</v>
      </c>
      <c r="B91" s="7" t="s">
        <v>456</v>
      </c>
      <c r="C91" s="7" t="s">
        <v>457</v>
      </c>
      <c r="D91" s="13" t="s">
        <v>5</v>
      </c>
      <c r="E91" s="13">
        <v>770.5</v>
      </c>
      <c r="F91" s="167"/>
      <c r="G91" s="167">
        <f t="shared" si="4"/>
        <v>0</v>
      </c>
    </row>
    <row r="92" spans="1:7" ht="43.2">
      <c r="A92" s="7" t="s">
        <v>792</v>
      </c>
      <c r="B92" s="7" t="s">
        <v>793</v>
      </c>
      <c r="C92" s="7" t="s">
        <v>794</v>
      </c>
      <c r="D92" s="13" t="s">
        <v>9</v>
      </c>
      <c r="E92" s="13">
        <v>466</v>
      </c>
      <c r="F92" s="167"/>
      <c r="G92" s="167">
        <f t="shared" si="4"/>
        <v>0</v>
      </c>
    </row>
    <row r="93" spans="1:7" ht="28.8">
      <c r="A93" s="7" t="s">
        <v>795</v>
      </c>
      <c r="B93" s="7" t="s">
        <v>796</v>
      </c>
      <c r="C93" s="7" t="s">
        <v>797</v>
      </c>
      <c r="D93" s="13" t="s">
        <v>9</v>
      </c>
      <c r="E93" s="13">
        <v>466</v>
      </c>
      <c r="F93" s="167"/>
      <c r="G93" s="167">
        <f t="shared" si="4"/>
        <v>0</v>
      </c>
    </row>
    <row r="94" spans="1:7" ht="28.8">
      <c r="A94" s="7" t="s">
        <v>798</v>
      </c>
      <c r="B94" s="7" t="s">
        <v>799</v>
      </c>
      <c r="C94" s="7" t="s">
        <v>800</v>
      </c>
      <c r="D94" s="13" t="s">
        <v>9</v>
      </c>
      <c r="E94" s="13">
        <v>466</v>
      </c>
      <c r="F94" s="167"/>
      <c r="G94" s="167">
        <f t="shared" si="4"/>
        <v>0</v>
      </c>
    </row>
    <row r="95" spans="1:7" ht="28.8">
      <c r="A95" s="7" t="s">
        <v>801</v>
      </c>
      <c r="B95" s="7" t="s">
        <v>802</v>
      </c>
      <c r="C95" s="7" t="s">
        <v>803</v>
      </c>
      <c r="D95" s="13" t="s">
        <v>9</v>
      </c>
      <c r="E95" s="13">
        <v>97</v>
      </c>
      <c r="F95" s="167"/>
      <c r="G95" s="167">
        <f t="shared" si="4"/>
        <v>0</v>
      </c>
    </row>
    <row r="96" spans="1:7" ht="28.8">
      <c r="A96" s="7" t="s">
        <v>804</v>
      </c>
      <c r="B96" s="7" t="s">
        <v>437</v>
      </c>
      <c r="C96" s="7" t="s">
        <v>438</v>
      </c>
      <c r="D96" s="13" t="s">
        <v>9</v>
      </c>
      <c r="E96" s="13">
        <v>3530.4</v>
      </c>
      <c r="F96" s="167"/>
      <c r="G96" s="167">
        <f t="shared" si="4"/>
        <v>0</v>
      </c>
    </row>
    <row r="97" spans="1:7" ht="28.8">
      <c r="A97" s="7" t="s">
        <v>805</v>
      </c>
      <c r="B97" s="7" t="s">
        <v>440</v>
      </c>
      <c r="C97" s="7" t="s">
        <v>806</v>
      </c>
      <c r="D97" s="13" t="s">
        <v>9</v>
      </c>
      <c r="E97" s="13">
        <v>2135</v>
      </c>
      <c r="F97" s="167"/>
      <c r="G97" s="167">
        <f t="shared" si="4"/>
        <v>0</v>
      </c>
    </row>
    <row r="98" spans="1:7" ht="28.8">
      <c r="A98" s="7" t="s">
        <v>807</v>
      </c>
      <c r="B98" s="7" t="s">
        <v>440</v>
      </c>
      <c r="C98" s="7" t="s">
        <v>808</v>
      </c>
      <c r="D98" s="13" t="s">
        <v>9</v>
      </c>
      <c r="E98" s="13">
        <v>230.7</v>
      </c>
      <c r="F98" s="167"/>
      <c r="G98" s="167">
        <f t="shared" si="4"/>
        <v>0</v>
      </c>
    </row>
    <row r="99" spans="1:7" ht="28.8">
      <c r="A99" s="7" t="s">
        <v>809</v>
      </c>
      <c r="B99" s="7" t="s">
        <v>440</v>
      </c>
      <c r="C99" s="7" t="s">
        <v>441</v>
      </c>
      <c r="D99" s="13" t="s">
        <v>9</v>
      </c>
      <c r="E99" s="13">
        <v>1164.7</v>
      </c>
      <c r="F99" s="167"/>
      <c r="G99" s="167">
        <f t="shared" si="4"/>
        <v>0</v>
      </c>
    </row>
    <row r="100" spans="1:7" ht="28.8">
      <c r="A100" s="7" t="s">
        <v>4001</v>
      </c>
      <c r="B100" s="7" t="s">
        <v>3037</v>
      </c>
      <c r="C100" s="7" t="s">
        <v>310</v>
      </c>
      <c r="D100" s="13" t="s">
        <v>9</v>
      </c>
      <c r="E100" s="13">
        <v>264.4</v>
      </c>
      <c r="F100" s="167"/>
      <c r="G100" s="167">
        <f t="shared" si="4"/>
        <v>0</v>
      </c>
    </row>
    <row r="101" spans="1:7" ht="28.8">
      <c r="A101" s="7" t="s">
        <v>810</v>
      </c>
      <c r="B101" s="7" t="s">
        <v>811</v>
      </c>
      <c r="C101" s="7" t="s">
        <v>812</v>
      </c>
      <c r="D101" s="13" t="s">
        <v>46</v>
      </c>
      <c r="E101" s="13">
        <v>2</v>
      </c>
      <c r="F101" s="167"/>
      <c r="G101" s="167">
        <f t="shared" si="4"/>
        <v>0</v>
      </c>
    </row>
    <row r="102" spans="1:7" ht="28.8">
      <c r="A102" s="7" t="s">
        <v>813</v>
      </c>
      <c r="B102" s="7" t="s">
        <v>3037</v>
      </c>
      <c r="C102" s="7" t="s">
        <v>310</v>
      </c>
      <c r="D102" s="13" t="s">
        <v>9</v>
      </c>
      <c r="E102" s="13">
        <v>264.4</v>
      </c>
      <c r="F102" s="167"/>
      <c r="G102" s="167">
        <f t="shared" si="4"/>
        <v>0</v>
      </c>
    </row>
    <row r="103" spans="1:7" ht="30" customHeight="1">
      <c r="A103" s="186" t="s">
        <v>3209</v>
      </c>
      <c r="B103" s="187"/>
      <c r="C103" s="187"/>
      <c r="D103" s="187"/>
      <c r="E103" s="187"/>
      <c r="F103" s="188"/>
      <c r="G103" s="168">
        <f>SUM(G84:G102)</f>
        <v>0</v>
      </c>
    </row>
    <row r="104" spans="1:7" ht="29.4" customHeight="1">
      <c r="A104" s="103"/>
      <c r="B104" s="207" t="s">
        <v>4002</v>
      </c>
      <c r="C104" s="208"/>
      <c r="D104" s="54"/>
      <c r="E104" s="54"/>
      <c r="F104" s="55"/>
      <c r="G104" s="55"/>
    </row>
    <row r="105" spans="1:7" ht="28.8">
      <c r="A105" s="7" t="s">
        <v>814</v>
      </c>
      <c r="B105" s="7" t="s">
        <v>3037</v>
      </c>
      <c r="C105" s="7" t="s">
        <v>815</v>
      </c>
      <c r="D105" s="13" t="s">
        <v>9</v>
      </c>
      <c r="E105" s="13">
        <v>31.2</v>
      </c>
      <c r="F105" s="167"/>
      <c r="G105" s="167">
        <f aca="true" t="shared" si="5" ref="G105:G122">E105*F105</f>
        <v>0</v>
      </c>
    </row>
    <row r="106" spans="1:7" ht="28.8">
      <c r="A106" s="7" t="s">
        <v>816</v>
      </c>
      <c r="B106" s="7" t="s">
        <v>3037</v>
      </c>
      <c r="C106" s="7" t="s">
        <v>355</v>
      </c>
      <c r="D106" s="13" t="s">
        <v>9</v>
      </c>
      <c r="E106" s="13">
        <v>18</v>
      </c>
      <c r="F106" s="167"/>
      <c r="G106" s="167">
        <f t="shared" si="5"/>
        <v>0</v>
      </c>
    </row>
    <row r="107" spans="1:7" ht="28.8">
      <c r="A107" s="7" t="s">
        <v>817</v>
      </c>
      <c r="B107" s="7" t="s">
        <v>3037</v>
      </c>
      <c r="C107" s="7" t="s">
        <v>327</v>
      </c>
      <c r="D107" s="13" t="s">
        <v>9</v>
      </c>
      <c r="E107" s="13">
        <v>878.4</v>
      </c>
      <c r="F107" s="167"/>
      <c r="G107" s="167">
        <f t="shared" si="5"/>
        <v>0</v>
      </c>
    </row>
    <row r="108" spans="1:7" ht="28.8">
      <c r="A108" s="7" t="s">
        <v>818</v>
      </c>
      <c r="B108" s="7" t="s">
        <v>3037</v>
      </c>
      <c r="C108" s="7" t="s">
        <v>819</v>
      </c>
      <c r="D108" s="13" t="s">
        <v>9</v>
      </c>
      <c r="E108" s="13">
        <v>50.2</v>
      </c>
      <c r="F108" s="167"/>
      <c r="G108" s="167">
        <f t="shared" si="5"/>
        <v>0</v>
      </c>
    </row>
    <row r="109" spans="1:7" ht="28.8">
      <c r="A109" s="7" t="s">
        <v>820</v>
      </c>
      <c r="B109" s="7" t="s">
        <v>705</v>
      </c>
      <c r="C109" s="7" t="s">
        <v>340</v>
      </c>
      <c r="D109" s="13" t="s">
        <v>9</v>
      </c>
      <c r="E109" s="13">
        <v>31.2</v>
      </c>
      <c r="F109" s="169"/>
      <c r="G109" s="167">
        <f t="shared" si="5"/>
        <v>0</v>
      </c>
    </row>
    <row r="110" spans="1:7" ht="28.8">
      <c r="A110" s="7" t="s">
        <v>821</v>
      </c>
      <c r="B110" s="7" t="s">
        <v>475</v>
      </c>
      <c r="C110" s="7" t="s">
        <v>822</v>
      </c>
      <c r="D110" s="13" t="s">
        <v>9</v>
      </c>
      <c r="E110" s="13">
        <v>31.2</v>
      </c>
      <c r="F110" s="167"/>
      <c r="G110" s="167">
        <f t="shared" si="5"/>
        <v>0</v>
      </c>
    </row>
    <row r="111" spans="1:7" ht="28.8">
      <c r="A111" s="7" t="s">
        <v>823</v>
      </c>
      <c r="B111" s="7" t="s">
        <v>706</v>
      </c>
      <c r="C111" s="7" t="s">
        <v>824</v>
      </c>
      <c r="D111" s="13" t="s">
        <v>9</v>
      </c>
      <c r="E111" s="13">
        <v>31.2</v>
      </c>
      <c r="F111" s="169"/>
      <c r="G111" s="167">
        <f t="shared" si="5"/>
        <v>0</v>
      </c>
    </row>
    <row r="112" spans="1:7" ht="28.8">
      <c r="A112" s="7" t="s">
        <v>825</v>
      </c>
      <c r="B112" s="7" t="s">
        <v>708</v>
      </c>
      <c r="C112" s="7" t="s">
        <v>347</v>
      </c>
      <c r="D112" s="13" t="s">
        <v>9</v>
      </c>
      <c r="E112" s="13">
        <v>1403</v>
      </c>
      <c r="F112" s="167"/>
      <c r="G112" s="167">
        <f t="shared" si="5"/>
        <v>0</v>
      </c>
    </row>
    <row r="113" spans="1:7" ht="28.8">
      <c r="A113" s="7" t="s">
        <v>826</v>
      </c>
      <c r="B113" s="7" t="s">
        <v>709</v>
      </c>
      <c r="C113" s="7" t="s">
        <v>349</v>
      </c>
      <c r="D113" s="13" t="s">
        <v>9</v>
      </c>
      <c r="E113" s="13">
        <v>1403</v>
      </c>
      <c r="F113" s="167"/>
      <c r="G113" s="167">
        <f t="shared" si="5"/>
        <v>0</v>
      </c>
    </row>
    <row r="114" spans="1:7" ht="28.8">
      <c r="A114" s="7" t="s">
        <v>827</v>
      </c>
      <c r="B114" s="7" t="s">
        <v>707</v>
      </c>
      <c r="C114" s="7" t="s">
        <v>345</v>
      </c>
      <c r="D114" s="13" t="s">
        <v>9</v>
      </c>
      <c r="E114" s="13">
        <v>723</v>
      </c>
      <c r="F114" s="169"/>
      <c r="G114" s="167">
        <f t="shared" si="5"/>
        <v>0</v>
      </c>
    </row>
    <row r="115" spans="1:7" ht="43.2">
      <c r="A115" s="7" t="s">
        <v>828</v>
      </c>
      <c r="B115" s="7" t="s">
        <v>710</v>
      </c>
      <c r="C115" s="7" t="s">
        <v>353</v>
      </c>
      <c r="D115" s="13" t="s">
        <v>9</v>
      </c>
      <c r="E115" s="13">
        <v>18</v>
      </c>
      <c r="F115" s="167"/>
      <c r="G115" s="167">
        <f t="shared" si="5"/>
        <v>0</v>
      </c>
    </row>
    <row r="116" spans="1:7" ht="43.2">
      <c r="A116" s="7" t="s">
        <v>829</v>
      </c>
      <c r="B116" s="7" t="s">
        <v>717</v>
      </c>
      <c r="C116" s="7" t="s">
        <v>529</v>
      </c>
      <c r="D116" s="13" t="s">
        <v>9</v>
      </c>
      <c r="E116" s="13">
        <v>203</v>
      </c>
      <c r="F116" s="167"/>
      <c r="G116" s="167">
        <f t="shared" si="5"/>
        <v>0</v>
      </c>
    </row>
    <row r="117" spans="1:7" ht="28.8">
      <c r="A117" s="7" t="s">
        <v>830</v>
      </c>
      <c r="B117" s="7" t="s">
        <v>331</v>
      </c>
      <c r="C117" s="7" t="s">
        <v>351</v>
      </c>
      <c r="D117" s="13" t="s">
        <v>9</v>
      </c>
      <c r="E117" s="13">
        <v>10.5</v>
      </c>
      <c r="F117" s="167"/>
      <c r="G117" s="167">
        <f t="shared" si="5"/>
        <v>0</v>
      </c>
    </row>
    <row r="118" spans="1:7" ht="28.8">
      <c r="A118" s="7" t="s">
        <v>831</v>
      </c>
      <c r="B118" s="7" t="s">
        <v>704</v>
      </c>
      <c r="C118" s="7" t="s">
        <v>357</v>
      </c>
      <c r="D118" s="13" t="s">
        <v>9</v>
      </c>
      <c r="E118" s="13">
        <v>10539.16</v>
      </c>
      <c r="F118" s="167"/>
      <c r="G118" s="167">
        <f t="shared" si="5"/>
        <v>0</v>
      </c>
    </row>
    <row r="119" spans="1:7" ht="28.8">
      <c r="A119" s="7" t="s">
        <v>832</v>
      </c>
      <c r="B119" s="7" t="s">
        <v>711</v>
      </c>
      <c r="C119" s="7" t="s">
        <v>532</v>
      </c>
      <c r="D119" s="13" t="s">
        <v>9</v>
      </c>
      <c r="E119" s="13">
        <v>10539.16</v>
      </c>
      <c r="F119" s="167"/>
      <c r="G119" s="167">
        <f t="shared" si="5"/>
        <v>0</v>
      </c>
    </row>
    <row r="120" spans="1:7" ht="43.2">
      <c r="A120" s="7" t="s">
        <v>833</v>
      </c>
      <c r="B120" s="7" t="s">
        <v>834</v>
      </c>
      <c r="C120" s="7" t="s">
        <v>835</v>
      </c>
      <c r="D120" s="13" t="s">
        <v>9</v>
      </c>
      <c r="E120" s="13">
        <v>211.1</v>
      </c>
      <c r="F120" s="167"/>
      <c r="G120" s="167">
        <f t="shared" si="5"/>
        <v>0</v>
      </c>
    </row>
    <row r="121" spans="1:7" ht="28.8">
      <c r="A121" s="7" t="s">
        <v>836</v>
      </c>
      <c r="B121" s="7" t="s">
        <v>475</v>
      </c>
      <c r="C121" s="7" t="s">
        <v>837</v>
      </c>
      <c r="D121" s="13" t="s">
        <v>9</v>
      </c>
      <c r="E121" s="13">
        <v>211.1</v>
      </c>
      <c r="F121" s="167"/>
      <c r="G121" s="167">
        <f t="shared" si="5"/>
        <v>0</v>
      </c>
    </row>
    <row r="122" spans="1:7" ht="28.8">
      <c r="A122" s="7" t="s">
        <v>838</v>
      </c>
      <c r="B122" s="7" t="s">
        <v>706</v>
      </c>
      <c r="C122" s="7" t="s">
        <v>4003</v>
      </c>
      <c r="D122" s="13" t="s">
        <v>9</v>
      </c>
      <c r="E122" s="13">
        <v>211.1</v>
      </c>
      <c r="F122" s="167"/>
      <c r="G122" s="167">
        <f t="shared" si="5"/>
        <v>0</v>
      </c>
    </row>
    <row r="123" spans="1:7" ht="45" customHeight="1">
      <c r="A123" s="186" t="s">
        <v>3210</v>
      </c>
      <c r="B123" s="187"/>
      <c r="C123" s="187"/>
      <c r="D123" s="187"/>
      <c r="E123" s="187"/>
      <c r="F123" s="188"/>
      <c r="G123" s="168">
        <f>SUM(G105:G122)</f>
        <v>0</v>
      </c>
    </row>
    <row r="124" spans="1:7" ht="35.4" customHeight="1">
      <c r="A124" s="103"/>
      <c r="B124" s="207" t="s">
        <v>4004</v>
      </c>
      <c r="C124" s="208"/>
      <c r="D124" s="54"/>
      <c r="E124" s="54"/>
      <c r="F124" s="55"/>
      <c r="G124" s="55"/>
    </row>
    <row r="125" spans="1:7" ht="28.8">
      <c r="A125" s="7" t="s">
        <v>839</v>
      </c>
      <c r="B125" s="7" t="s">
        <v>714</v>
      </c>
      <c r="C125" s="7" t="s">
        <v>413</v>
      </c>
      <c r="D125" s="13" t="s">
        <v>9</v>
      </c>
      <c r="E125" s="13">
        <v>10.6</v>
      </c>
      <c r="F125" s="167"/>
      <c r="G125" s="167">
        <f aca="true" t="shared" si="6" ref="G125:G127">E125*F125</f>
        <v>0</v>
      </c>
    </row>
    <row r="126" spans="1:7" ht="28.8">
      <c r="A126" s="7" t="s">
        <v>840</v>
      </c>
      <c r="B126" s="7" t="s">
        <v>142</v>
      </c>
      <c r="C126" s="7" t="s">
        <v>417</v>
      </c>
      <c r="D126" s="13" t="s">
        <v>5</v>
      </c>
      <c r="E126" s="13">
        <v>0.14</v>
      </c>
      <c r="F126" s="167"/>
      <c r="G126" s="167">
        <f t="shared" si="6"/>
        <v>0</v>
      </c>
    </row>
    <row r="127" spans="1:7" ht="28.8">
      <c r="A127" s="7" t="s">
        <v>841</v>
      </c>
      <c r="B127" s="7" t="s">
        <v>145</v>
      </c>
      <c r="C127" s="7" t="s">
        <v>3312</v>
      </c>
      <c r="D127" s="13" t="s">
        <v>12</v>
      </c>
      <c r="E127" s="13">
        <v>0.023</v>
      </c>
      <c r="F127" s="167"/>
      <c r="G127" s="167">
        <f t="shared" si="6"/>
        <v>0</v>
      </c>
    </row>
    <row r="128" spans="1:7" ht="30" customHeight="1">
      <c r="A128" s="186" t="s">
        <v>3211</v>
      </c>
      <c r="B128" s="187"/>
      <c r="C128" s="187"/>
      <c r="D128" s="187"/>
      <c r="E128" s="187"/>
      <c r="F128" s="188"/>
      <c r="G128" s="168">
        <f>SUM(G125:G127)</f>
        <v>0</v>
      </c>
    </row>
    <row r="129" spans="1:7" ht="33" customHeight="1">
      <c r="A129" s="103"/>
      <c r="B129" s="207" t="s">
        <v>4005</v>
      </c>
      <c r="C129" s="208"/>
      <c r="D129" s="54"/>
      <c r="E129" s="54"/>
      <c r="F129" s="55"/>
      <c r="G129" s="55"/>
    </row>
    <row r="130" spans="1:7" ht="28.8">
      <c r="A130" s="7" t="s">
        <v>842</v>
      </c>
      <c r="B130" s="7" t="s">
        <v>843</v>
      </c>
      <c r="C130" s="7" t="s">
        <v>489</v>
      </c>
      <c r="D130" s="13" t="s">
        <v>9</v>
      </c>
      <c r="E130" s="13">
        <v>10.95</v>
      </c>
      <c r="F130" s="167"/>
      <c r="G130" s="167">
        <f aca="true" t="shared" si="7" ref="G130:G141">E130*F130</f>
        <v>0</v>
      </c>
    </row>
    <row r="131" spans="1:7" ht="28.8">
      <c r="A131" s="7" t="s">
        <v>844</v>
      </c>
      <c r="B131" s="7" t="s">
        <v>845</v>
      </c>
      <c r="C131" s="7" t="s">
        <v>491</v>
      </c>
      <c r="D131" s="13" t="s">
        <v>56</v>
      </c>
      <c r="E131" s="13">
        <v>8.1</v>
      </c>
      <c r="F131" s="167"/>
      <c r="G131" s="167">
        <f t="shared" si="7"/>
        <v>0</v>
      </c>
    </row>
    <row r="132" spans="1:7" ht="28.8">
      <c r="A132" s="7" t="s">
        <v>846</v>
      </c>
      <c r="B132" s="7" t="s">
        <v>304</v>
      </c>
      <c r="C132" s="7" t="s">
        <v>305</v>
      </c>
      <c r="D132" s="13" t="s">
        <v>9</v>
      </c>
      <c r="E132" s="13">
        <v>8.8</v>
      </c>
      <c r="F132" s="169"/>
      <c r="G132" s="167">
        <f t="shared" si="7"/>
        <v>0</v>
      </c>
    </row>
    <row r="133" spans="1:7" ht="28.8">
      <c r="A133" s="7" t="s">
        <v>847</v>
      </c>
      <c r="B133" s="7" t="s">
        <v>307</v>
      </c>
      <c r="C133" s="7" t="s">
        <v>308</v>
      </c>
      <c r="D133" s="13" t="s">
        <v>56</v>
      </c>
      <c r="E133" s="13">
        <v>11.9</v>
      </c>
      <c r="F133" s="169"/>
      <c r="G133" s="167">
        <f t="shared" si="7"/>
        <v>0</v>
      </c>
    </row>
    <row r="134" spans="1:7" ht="28.8">
      <c r="A134" s="7" t="s">
        <v>848</v>
      </c>
      <c r="B134" s="7" t="s">
        <v>715</v>
      </c>
      <c r="C134" s="7" t="s">
        <v>3441</v>
      </c>
      <c r="D134" s="13" t="s">
        <v>9</v>
      </c>
      <c r="E134" s="13">
        <v>10.95</v>
      </c>
      <c r="F134" s="169"/>
      <c r="G134" s="167">
        <f t="shared" si="7"/>
        <v>0</v>
      </c>
    </row>
    <row r="135" spans="1:7" ht="28.8">
      <c r="A135" s="7" t="s">
        <v>849</v>
      </c>
      <c r="B135" s="7" t="s">
        <v>716</v>
      </c>
      <c r="C135" s="7" t="s">
        <v>850</v>
      </c>
      <c r="D135" s="13" t="s">
        <v>56</v>
      </c>
      <c r="E135" s="13">
        <v>8.1</v>
      </c>
      <c r="F135" s="167"/>
      <c r="G135" s="167">
        <f t="shared" si="7"/>
        <v>0</v>
      </c>
    </row>
    <row r="136" spans="1:7" ht="28.8">
      <c r="A136" s="7" t="s">
        <v>851</v>
      </c>
      <c r="B136" s="7" t="s">
        <v>462</v>
      </c>
      <c r="C136" s="7" t="s">
        <v>852</v>
      </c>
      <c r="D136" s="13" t="s">
        <v>9</v>
      </c>
      <c r="E136" s="13">
        <v>32.7</v>
      </c>
      <c r="F136" s="167"/>
      <c r="G136" s="167">
        <f t="shared" si="7"/>
        <v>0</v>
      </c>
    </row>
    <row r="137" spans="1:7" ht="28.8">
      <c r="A137" s="7" t="s">
        <v>853</v>
      </c>
      <c r="B137" s="7" t="s">
        <v>467</v>
      </c>
      <c r="C137" s="7" t="s">
        <v>468</v>
      </c>
      <c r="D137" s="13" t="s">
        <v>56</v>
      </c>
      <c r="E137" s="13">
        <v>7.55</v>
      </c>
      <c r="F137" s="167"/>
      <c r="G137" s="167">
        <f t="shared" si="7"/>
        <v>0</v>
      </c>
    </row>
    <row r="138" spans="1:7" ht="28.8">
      <c r="A138" s="7" t="s">
        <v>854</v>
      </c>
      <c r="B138" s="7" t="s">
        <v>503</v>
      </c>
      <c r="C138" s="7" t="s">
        <v>4006</v>
      </c>
      <c r="D138" s="13" t="s">
        <v>56</v>
      </c>
      <c r="E138" s="13">
        <v>6</v>
      </c>
      <c r="F138" s="167"/>
      <c r="G138" s="167">
        <f t="shared" si="7"/>
        <v>0</v>
      </c>
    </row>
    <row r="139" spans="1:7" ht="28.8">
      <c r="A139" s="7" t="s">
        <v>855</v>
      </c>
      <c r="B139" s="7" t="s">
        <v>503</v>
      </c>
      <c r="C139" s="7" t="s">
        <v>4007</v>
      </c>
      <c r="D139" s="13" t="s">
        <v>56</v>
      </c>
      <c r="E139" s="13">
        <v>12</v>
      </c>
      <c r="F139" s="167"/>
      <c r="G139" s="167">
        <f t="shared" si="7"/>
        <v>0</v>
      </c>
    </row>
    <row r="140" spans="1:7" ht="28.8">
      <c r="A140" s="7" t="s">
        <v>856</v>
      </c>
      <c r="B140" s="7" t="s">
        <v>857</v>
      </c>
      <c r="C140" s="7" t="s">
        <v>3447</v>
      </c>
      <c r="D140" s="13" t="s">
        <v>56</v>
      </c>
      <c r="E140" s="13">
        <v>17</v>
      </c>
      <c r="F140" s="167"/>
      <c r="G140" s="167">
        <f t="shared" si="7"/>
        <v>0</v>
      </c>
    </row>
    <row r="141" spans="1:7" ht="28.8">
      <c r="A141" s="7" t="s">
        <v>858</v>
      </c>
      <c r="B141" s="7" t="s">
        <v>857</v>
      </c>
      <c r="C141" s="7" t="s">
        <v>3448</v>
      </c>
      <c r="D141" s="13" t="s">
        <v>56</v>
      </c>
      <c r="E141" s="13">
        <v>19</v>
      </c>
      <c r="F141" s="167"/>
      <c r="G141" s="167">
        <f t="shared" si="7"/>
        <v>0</v>
      </c>
    </row>
    <row r="142" spans="1:7" ht="30" customHeight="1">
      <c r="A142" s="186" t="s">
        <v>3212</v>
      </c>
      <c r="B142" s="187"/>
      <c r="C142" s="187"/>
      <c r="D142" s="187"/>
      <c r="E142" s="187"/>
      <c r="F142" s="188"/>
      <c r="G142" s="168">
        <f>SUM(G130:G141)</f>
        <v>0</v>
      </c>
    </row>
    <row r="143" spans="1:7" ht="15">
      <c r="A143" s="103"/>
      <c r="B143" s="207" t="s">
        <v>4008</v>
      </c>
      <c r="C143" s="208"/>
      <c r="D143" s="54"/>
      <c r="E143" s="54"/>
      <c r="F143" s="55"/>
      <c r="G143" s="55"/>
    </row>
    <row r="144" spans="1:7" ht="28.8">
      <c r="A144" s="7" t="s">
        <v>859</v>
      </c>
      <c r="B144" s="7" t="s">
        <v>860</v>
      </c>
      <c r="C144" s="7" t="s">
        <v>4009</v>
      </c>
      <c r="D144" s="13" t="s">
        <v>9</v>
      </c>
      <c r="E144" s="13">
        <v>18.2</v>
      </c>
      <c r="F144" s="167"/>
      <c r="G144" s="167">
        <f aca="true" t="shared" si="8" ref="G144:G156">E144*F144</f>
        <v>0</v>
      </c>
    </row>
    <row r="145" spans="1:7" ht="28.8">
      <c r="A145" s="7" t="s">
        <v>861</v>
      </c>
      <c r="B145" s="7" t="s">
        <v>862</v>
      </c>
      <c r="C145" s="7" t="s">
        <v>4010</v>
      </c>
      <c r="D145" s="13" t="s">
        <v>9</v>
      </c>
      <c r="E145" s="13">
        <v>11.55</v>
      </c>
      <c r="F145" s="167"/>
      <c r="G145" s="167">
        <f t="shared" si="8"/>
        <v>0</v>
      </c>
    </row>
    <row r="146" spans="1:7" ht="28.8">
      <c r="A146" s="7" t="s">
        <v>863</v>
      </c>
      <c r="B146" s="7" t="s">
        <v>862</v>
      </c>
      <c r="C146" s="7" t="s">
        <v>864</v>
      </c>
      <c r="D146" s="13" t="s">
        <v>9</v>
      </c>
      <c r="E146" s="13">
        <v>13.86</v>
      </c>
      <c r="F146" s="169"/>
      <c r="G146" s="167">
        <f t="shared" si="8"/>
        <v>0</v>
      </c>
    </row>
    <row r="147" spans="1:7" ht="28.8">
      <c r="A147" s="7" t="s">
        <v>865</v>
      </c>
      <c r="B147" s="7" t="s">
        <v>866</v>
      </c>
      <c r="C147" s="7" t="s">
        <v>867</v>
      </c>
      <c r="D147" s="13" t="s">
        <v>9</v>
      </c>
      <c r="E147" s="13">
        <v>6.426</v>
      </c>
      <c r="F147" s="167"/>
      <c r="G147" s="167">
        <f t="shared" si="8"/>
        <v>0</v>
      </c>
    </row>
    <row r="148" spans="1:7" ht="28.8">
      <c r="A148" s="7" t="s">
        <v>868</v>
      </c>
      <c r="B148" s="7" t="s">
        <v>862</v>
      </c>
      <c r="C148" s="7" t="s">
        <v>609</v>
      </c>
      <c r="D148" s="13" t="s">
        <v>9</v>
      </c>
      <c r="E148" s="13">
        <v>11.55</v>
      </c>
      <c r="F148" s="169"/>
      <c r="G148" s="167">
        <f t="shared" si="8"/>
        <v>0</v>
      </c>
    </row>
    <row r="149" spans="1:7" ht="28.8">
      <c r="A149" s="7" t="s">
        <v>869</v>
      </c>
      <c r="B149" s="7" t="s">
        <v>862</v>
      </c>
      <c r="C149" s="7" t="s">
        <v>870</v>
      </c>
      <c r="D149" s="13" t="s">
        <v>9</v>
      </c>
      <c r="E149" s="13">
        <v>17.388</v>
      </c>
      <c r="F149" s="169"/>
      <c r="G149" s="167">
        <f t="shared" si="8"/>
        <v>0</v>
      </c>
    </row>
    <row r="150" spans="1:7" ht="28.8">
      <c r="A150" s="7" t="s">
        <v>871</v>
      </c>
      <c r="B150" s="7" t="s">
        <v>862</v>
      </c>
      <c r="C150" s="7" t="s">
        <v>872</v>
      </c>
      <c r="D150" s="13" t="s">
        <v>9</v>
      </c>
      <c r="E150" s="13">
        <v>11.592</v>
      </c>
      <c r="F150" s="169"/>
      <c r="G150" s="167">
        <f t="shared" si="8"/>
        <v>0</v>
      </c>
    </row>
    <row r="151" spans="1:7" ht="28.8">
      <c r="A151" s="7" t="s">
        <v>873</v>
      </c>
      <c r="B151" s="7" t="s">
        <v>862</v>
      </c>
      <c r="C151" s="7" t="s">
        <v>874</v>
      </c>
      <c r="D151" s="13" t="s">
        <v>9</v>
      </c>
      <c r="E151" s="13">
        <v>2.52</v>
      </c>
      <c r="F151" s="169"/>
      <c r="G151" s="167">
        <f t="shared" si="8"/>
        <v>0</v>
      </c>
    </row>
    <row r="152" spans="1:7" ht="28.8">
      <c r="A152" s="7" t="s">
        <v>875</v>
      </c>
      <c r="B152" s="7" t="s">
        <v>866</v>
      </c>
      <c r="C152" s="7" t="s">
        <v>876</v>
      </c>
      <c r="D152" s="13" t="s">
        <v>9</v>
      </c>
      <c r="E152" s="13">
        <v>4.8</v>
      </c>
      <c r="F152" s="169"/>
      <c r="G152" s="167">
        <f t="shared" si="8"/>
        <v>0</v>
      </c>
    </row>
    <row r="153" spans="1:7" ht="28.8">
      <c r="A153" s="7" t="s">
        <v>4011</v>
      </c>
      <c r="B153" s="7" t="s">
        <v>728</v>
      </c>
      <c r="C153" s="7" t="s">
        <v>4012</v>
      </c>
      <c r="D153" s="13" t="s">
        <v>9</v>
      </c>
      <c r="E153" s="13">
        <v>4.655</v>
      </c>
      <c r="F153" s="167"/>
      <c r="G153" s="167">
        <f t="shared" si="8"/>
        <v>0</v>
      </c>
    </row>
    <row r="154" spans="1:7" ht="28.8">
      <c r="A154" s="7" t="s">
        <v>4013</v>
      </c>
      <c r="B154" s="7" t="s">
        <v>728</v>
      </c>
      <c r="C154" s="7" t="s">
        <v>4014</v>
      </c>
      <c r="D154" s="13" t="s">
        <v>9</v>
      </c>
      <c r="E154" s="13">
        <v>2.301</v>
      </c>
      <c r="F154" s="167"/>
      <c r="G154" s="167">
        <f t="shared" si="8"/>
        <v>0</v>
      </c>
    </row>
    <row r="155" spans="1:7" ht="28.8">
      <c r="A155" s="7" t="s">
        <v>4015</v>
      </c>
      <c r="B155" s="7" t="s">
        <v>3037</v>
      </c>
      <c r="C155" s="7" t="s">
        <v>4016</v>
      </c>
      <c r="D155" s="13" t="s">
        <v>9</v>
      </c>
      <c r="E155" s="13">
        <v>21.08</v>
      </c>
      <c r="F155" s="167"/>
      <c r="G155" s="167">
        <f t="shared" si="8"/>
        <v>0</v>
      </c>
    </row>
    <row r="156" spans="1:7" ht="28.8">
      <c r="A156" s="7" t="s">
        <v>877</v>
      </c>
      <c r="B156" s="7" t="s">
        <v>3037</v>
      </c>
      <c r="C156" s="7" t="s">
        <v>878</v>
      </c>
      <c r="D156" s="13" t="s">
        <v>198</v>
      </c>
      <c r="E156" s="13">
        <v>2</v>
      </c>
      <c r="F156" s="167"/>
      <c r="G156" s="167">
        <f t="shared" si="8"/>
        <v>0</v>
      </c>
    </row>
    <row r="157" spans="1:7" ht="30" customHeight="1">
      <c r="A157" s="186" t="s">
        <v>3213</v>
      </c>
      <c r="B157" s="187"/>
      <c r="C157" s="187"/>
      <c r="D157" s="187"/>
      <c r="E157" s="187"/>
      <c r="F157" s="188"/>
      <c r="G157" s="168">
        <f>SUM(G144:G156)</f>
        <v>0</v>
      </c>
    </row>
    <row r="158" spans="1:7" ht="15">
      <c r="A158" s="103"/>
      <c r="B158" s="207" t="s">
        <v>4017</v>
      </c>
      <c r="C158" s="208"/>
      <c r="D158" s="54"/>
      <c r="E158" s="54"/>
      <c r="F158" s="55"/>
      <c r="G158" s="55"/>
    </row>
    <row r="159" spans="1:7" ht="28.8">
      <c r="A159" s="7" t="s">
        <v>879</v>
      </c>
      <c r="B159" s="7" t="s">
        <v>3037</v>
      </c>
      <c r="C159" s="7" t="s">
        <v>4018</v>
      </c>
      <c r="D159" s="13" t="s">
        <v>198</v>
      </c>
      <c r="E159" s="13">
        <v>1</v>
      </c>
      <c r="F159" s="167"/>
      <c r="G159" s="167">
        <f aca="true" t="shared" si="9" ref="G159:G161">E159*F159</f>
        <v>0</v>
      </c>
    </row>
    <row r="160" spans="1:7" ht="28.8">
      <c r="A160" s="7" t="s">
        <v>880</v>
      </c>
      <c r="B160" s="7" t="s">
        <v>3037</v>
      </c>
      <c r="C160" s="7" t="s">
        <v>4019</v>
      </c>
      <c r="D160" s="13" t="s">
        <v>198</v>
      </c>
      <c r="E160" s="13">
        <v>1</v>
      </c>
      <c r="F160" s="167"/>
      <c r="G160" s="167">
        <f t="shared" si="9"/>
        <v>0</v>
      </c>
    </row>
    <row r="161" spans="1:7" ht="28.8">
      <c r="A161" s="7" t="s">
        <v>881</v>
      </c>
      <c r="B161" s="7" t="s">
        <v>3037</v>
      </c>
      <c r="C161" s="7" t="s">
        <v>4020</v>
      </c>
      <c r="D161" s="13" t="s">
        <v>198</v>
      </c>
      <c r="E161" s="13">
        <v>1</v>
      </c>
      <c r="F161" s="167"/>
      <c r="G161" s="167">
        <f t="shared" si="9"/>
        <v>0</v>
      </c>
    </row>
    <row r="162" spans="1:7" ht="30" customHeight="1">
      <c r="A162" s="186" t="s">
        <v>3214</v>
      </c>
      <c r="B162" s="187"/>
      <c r="C162" s="187"/>
      <c r="D162" s="187"/>
      <c r="E162" s="187"/>
      <c r="F162" s="188"/>
      <c r="G162" s="168">
        <f>SUM(G159:G161)</f>
        <v>0</v>
      </c>
    </row>
    <row r="163" spans="1:7" ht="15">
      <c r="A163" s="103"/>
      <c r="B163" s="207" t="s">
        <v>4021</v>
      </c>
      <c r="C163" s="208"/>
      <c r="D163" s="54"/>
      <c r="E163" s="54"/>
      <c r="F163" s="55"/>
      <c r="G163" s="55"/>
    </row>
    <row r="164" spans="1:7" ht="28.8">
      <c r="A164" s="7" t="s">
        <v>882</v>
      </c>
      <c r="B164" s="7" t="s">
        <v>3512</v>
      </c>
      <c r="C164" s="7" t="s">
        <v>3513</v>
      </c>
      <c r="D164" s="13" t="s">
        <v>9</v>
      </c>
      <c r="E164" s="13">
        <v>957.5</v>
      </c>
      <c r="F164" s="169"/>
      <c r="G164" s="167">
        <f aca="true" t="shared" si="10" ref="G164:G167">E164*F164</f>
        <v>0</v>
      </c>
    </row>
    <row r="165" spans="1:7" ht="43.2">
      <c r="A165" s="7" t="s">
        <v>4022</v>
      </c>
      <c r="B165" s="7" t="s">
        <v>3515</v>
      </c>
      <c r="C165" s="7" t="s">
        <v>3516</v>
      </c>
      <c r="D165" s="13" t="s">
        <v>9</v>
      </c>
      <c r="E165" s="13">
        <v>957.5</v>
      </c>
      <c r="F165" s="170"/>
      <c r="G165" s="167">
        <f t="shared" si="10"/>
        <v>0</v>
      </c>
    </row>
    <row r="166" spans="1:7" ht="28.8">
      <c r="A166" s="7" t="s">
        <v>4023</v>
      </c>
      <c r="B166" s="7" t="s">
        <v>3518</v>
      </c>
      <c r="C166" s="7" t="s">
        <v>3519</v>
      </c>
      <c r="D166" s="13" t="s">
        <v>9</v>
      </c>
      <c r="E166" s="13">
        <v>957.5</v>
      </c>
      <c r="F166" s="170"/>
      <c r="G166" s="167">
        <f t="shared" si="10"/>
        <v>0</v>
      </c>
    </row>
    <row r="167" spans="1:7" ht="28.8">
      <c r="A167" s="7" t="s">
        <v>4024</v>
      </c>
      <c r="B167" s="7" t="s">
        <v>3521</v>
      </c>
      <c r="C167" s="7" t="s">
        <v>3522</v>
      </c>
      <c r="D167" s="13" t="s">
        <v>9</v>
      </c>
      <c r="E167" s="13">
        <v>32.5</v>
      </c>
      <c r="F167" s="170"/>
      <c r="G167" s="167">
        <f t="shared" si="10"/>
        <v>0</v>
      </c>
    </row>
    <row r="168" spans="1:7" ht="38.25" customHeight="1">
      <c r="A168" s="186" t="s">
        <v>3215</v>
      </c>
      <c r="B168" s="187"/>
      <c r="C168" s="187"/>
      <c r="D168" s="187"/>
      <c r="E168" s="187"/>
      <c r="F168" s="188"/>
      <c r="G168" s="168">
        <f>SUM(G164:G167)</f>
        <v>0</v>
      </c>
    </row>
    <row r="169" spans="1:7" ht="15">
      <c r="A169" s="103"/>
      <c r="B169" s="207" t="s">
        <v>4025</v>
      </c>
      <c r="C169" s="208"/>
      <c r="D169" s="54"/>
      <c r="E169" s="54"/>
      <c r="F169" s="55"/>
      <c r="G169" s="55"/>
    </row>
    <row r="170" spans="1:7" ht="28.8">
      <c r="A170" s="7" t="s">
        <v>883</v>
      </c>
      <c r="B170" s="7" t="s">
        <v>3037</v>
      </c>
      <c r="C170" s="7" t="s">
        <v>884</v>
      </c>
      <c r="D170" s="13" t="s">
        <v>15</v>
      </c>
      <c r="E170" s="13">
        <v>9</v>
      </c>
      <c r="F170" s="167"/>
      <c r="G170" s="167">
        <f aca="true" t="shared" si="11" ref="G170:G172">E170*F170</f>
        <v>0</v>
      </c>
    </row>
    <row r="171" spans="1:7" ht="28.8">
      <c r="A171" s="7" t="s">
        <v>885</v>
      </c>
      <c r="B171" s="7" t="s">
        <v>3037</v>
      </c>
      <c r="C171" s="7" t="s">
        <v>886</v>
      </c>
      <c r="D171" s="13" t="s">
        <v>15</v>
      </c>
      <c r="E171" s="13">
        <v>3</v>
      </c>
      <c r="F171" s="167"/>
      <c r="G171" s="167">
        <f t="shared" si="11"/>
        <v>0</v>
      </c>
    </row>
    <row r="172" spans="1:7" ht="28.8">
      <c r="A172" s="7" t="s">
        <v>887</v>
      </c>
      <c r="B172" s="7" t="s">
        <v>3037</v>
      </c>
      <c r="C172" s="7" t="s">
        <v>888</v>
      </c>
      <c r="D172" s="13" t="s">
        <v>15</v>
      </c>
      <c r="E172" s="13">
        <v>10</v>
      </c>
      <c r="F172" s="167"/>
      <c r="G172" s="167">
        <f t="shared" si="11"/>
        <v>0</v>
      </c>
    </row>
    <row r="173" spans="1:7" ht="30" customHeight="1">
      <c r="A173" s="186" t="s">
        <v>3216</v>
      </c>
      <c r="B173" s="187"/>
      <c r="C173" s="187"/>
      <c r="D173" s="187"/>
      <c r="E173" s="187"/>
      <c r="F173" s="188"/>
      <c r="G173" s="168">
        <f>SUM(G170:G172)</f>
        <v>0</v>
      </c>
    </row>
    <row r="174" spans="1:7" ht="33" customHeight="1">
      <c r="A174" s="103"/>
      <c r="B174" s="207" t="s">
        <v>4026</v>
      </c>
      <c r="C174" s="208"/>
      <c r="D174" s="54"/>
      <c r="E174" s="54"/>
      <c r="F174" s="55"/>
      <c r="G174" s="55"/>
    </row>
    <row r="175" spans="1:7" ht="28.8">
      <c r="A175" s="7" t="s">
        <v>889</v>
      </c>
      <c r="B175" s="7" t="s">
        <v>3037</v>
      </c>
      <c r="C175" s="7" t="s">
        <v>890</v>
      </c>
      <c r="D175" s="13" t="s">
        <v>198</v>
      </c>
      <c r="E175" s="13">
        <v>1</v>
      </c>
      <c r="F175" s="167"/>
      <c r="G175" s="167">
        <f aca="true" t="shared" si="12" ref="G175">E175*F175</f>
        <v>0</v>
      </c>
    </row>
    <row r="176" spans="1:7" ht="34.5" customHeight="1">
      <c r="A176" s="186" t="s">
        <v>3217</v>
      </c>
      <c r="B176" s="187"/>
      <c r="C176" s="187"/>
      <c r="D176" s="187"/>
      <c r="E176" s="187"/>
      <c r="F176" s="188"/>
      <c r="G176" s="168">
        <f>G175</f>
        <v>0</v>
      </c>
    </row>
    <row r="177" spans="1:7" ht="18.6" customHeight="1">
      <c r="A177" s="103"/>
      <c r="B177" s="207" t="s">
        <v>4027</v>
      </c>
      <c r="C177" s="208"/>
      <c r="D177" s="54"/>
      <c r="E177" s="54"/>
      <c r="F177" s="55"/>
      <c r="G177" s="55"/>
    </row>
    <row r="178" spans="1:7" ht="28.8">
      <c r="A178" s="7" t="s">
        <v>891</v>
      </c>
      <c r="B178" s="7" t="s">
        <v>3037</v>
      </c>
      <c r="C178" s="7" t="s">
        <v>4028</v>
      </c>
      <c r="D178" s="13" t="s">
        <v>198</v>
      </c>
      <c r="E178" s="13">
        <v>1</v>
      </c>
      <c r="F178" s="167"/>
      <c r="G178" s="167">
        <f aca="true" t="shared" si="13" ref="G178">E178*F178</f>
        <v>0</v>
      </c>
    </row>
    <row r="179" spans="1:7" ht="34.5" customHeight="1">
      <c r="A179" s="186" t="s">
        <v>3218</v>
      </c>
      <c r="B179" s="187"/>
      <c r="C179" s="187"/>
      <c r="D179" s="187"/>
      <c r="E179" s="187"/>
      <c r="F179" s="188"/>
      <c r="G179" s="168">
        <f>G178</f>
        <v>0</v>
      </c>
    </row>
    <row r="180" spans="1:7" ht="39" customHeight="1">
      <c r="A180" s="201" t="s">
        <v>3358</v>
      </c>
      <c r="B180" s="202"/>
      <c r="C180" s="202"/>
      <c r="D180" s="202"/>
      <c r="E180" s="202"/>
      <c r="F180" s="203"/>
      <c r="G180" s="147">
        <f>G179+G176+G173+G168+G162+G157+G142+G128+G123+G103+G82+G61+G32+G11</f>
        <v>0</v>
      </c>
    </row>
    <row r="183" spans="1:9" ht="15">
      <c r="A183"/>
      <c r="D183"/>
      <c r="H183" s="5"/>
      <c r="I183" s="5"/>
    </row>
    <row r="184" spans="1:9" ht="30" customHeight="1">
      <c r="A184"/>
      <c r="D184"/>
      <c r="F184" s="200" t="s">
        <v>3311</v>
      </c>
      <c r="G184" s="200"/>
      <c r="H184" s="5"/>
      <c r="I184" s="5"/>
    </row>
  </sheetData>
  <mergeCells count="34">
    <mergeCell ref="A82:F82"/>
    <mergeCell ref="A1:G1"/>
    <mergeCell ref="A2:G2"/>
    <mergeCell ref="A3:G3"/>
    <mergeCell ref="B5:C5"/>
    <mergeCell ref="B6:C6"/>
    <mergeCell ref="A11:F11"/>
    <mergeCell ref="B12:C12"/>
    <mergeCell ref="A32:F32"/>
    <mergeCell ref="B33:C33"/>
    <mergeCell ref="A61:F61"/>
    <mergeCell ref="B62:C62"/>
    <mergeCell ref="A162:F162"/>
    <mergeCell ref="B83:C83"/>
    <mergeCell ref="A103:F103"/>
    <mergeCell ref="B104:C104"/>
    <mergeCell ref="A123:F123"/>
    <mergeCell ref="B124:C124"/>
    <mergeCell ref="A128:F128"/>
    <mergeCell ref="B129:C129"/>
    <mergeCell ref="A142:F142"/>
    <mergeCell ref="B143:C143"/>
    <mergeCell ref="A157:F157"/>
    <mergeCell ref="B158:C158"/>
    <mergeCell ref="B177:C177"/>
    <mergeCell ref="A179:F179"/>
    <mergeCell ref="A180:F180"/>
    <mergeCell ref="F184:G184"/>
    <mergeCell ref="B163:C163"/>
    <mergeCell ref="A168:F168"/>
    <mergeCell ref="B169:C169"/>
    <mergeCell ref="A173:F173"/>
    <mergeCell ref="B174:C174"/>
    <mergeCell ref="A176:F17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headerFoot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394EB-5E58-4FA8-BDBA-CE9873F67881}">
  <sheetPr>
    <tabColor rgb="FF00B0F0"/>
    <pageSetUpPr fitToPage="1"/>
  </sheetPr>
  <dimension ref="A1:I22"/>
  <sheetViews>
    <sheetView workbookViewId="0" topLeftCell="A11">
      <selection activeCell="G18" sqref="G18"/>
    </sheetView>
  </sheetViews>
  <sheetFormatPr defaultColWidth="9.140625" defaultRowHeight="15"/>
  <cols>
    <col min="1" max="1" width="5.140625" style="2" customWidth="1"/>
    <col min="2" max="2" width="13.140625" style="0" customWidth="1"/>
    <col min="3" max="3" width="56.7109375" style="0" customWidth="1"/>
    <col min="4" max="4" width="8.57421875" style="4" bestFit="1" customWidth="1"/>
    <col min="5" max="5" width="8.8515625" style="4" customWidth="1"/>
    <col min="6" max="6" width="15.57421875" style="1" customWidth="1"/>
    <col min="7" max="7" width="17.00390625" style="1" customWidth="1"/>
  </cols>
  <sheetData>
    <row r="1" spans="1:7" ht="25.8">
      <c r="A1" s="195" t="s">
        <v>3363</v>
      </c>
      <c r="B1" s="195"/>
      <c r="C1" s="195"/>
      <c r="D1" s="195"/>
      <c r="E1" s="195"/>
      <c r="F1" s="195"/>
      <c r="G1" s="195"/>
    </row>
    <row r="2" spans="1:7" ht="15">
      <c r="A2" s="204" t="s">
        <v>3256</v>
      </c>
      <c r="B2" s="204"/>
      <c r="C2" s="204"/>
      <c r="D2" s="204"/>
      <c r="E2" s="204"/>
      <c r="F2" s="204"/>
      <c r="G2" s="204"/>
    </row>
    <row r="3" spans="1:7" ht="15" customHeight="1">
      <c r="A3" s="180" t="s">
        <v>3294</v>
      </c>
      <c r="B3" s="180"/>
      <c r="C3" s="180"/>
      <c r="D3" s="180"/>
      <c r="E3" s="180"/>
      <c r="F3" s="180"/>
      <c r="G3" s="180"/>
    </row>
    <row r="4" spans="1:7" ht="28.8">
      <c r="A4" s="22" t="s">
        <v>0</v>
      </c>
      <c r="B4" s="22" t="s">
        <v>1</v>
      </c>
      <c r="C4" s="22" t="s">
        <v>687</v>
      </c>
      <c r="D4" s="22" t="s">
        <v>688</v>
      </c>
      <c r="E4" s="22" t="s">
        <v>689</v>
      </c>
      <c r="F4" s="110" t="s">
        <v>3032</v>
      </c>
      <c r="G4" s="110" t="s">
        <v>3267</v>
      </c>
    </row>
    <row r="5" spans="1:7" ht="15">
      <c r="A5" s="59" t="s">
        <v>3034</v>
      </c>
      <c r="B5" s="205" t="s">
        <v>3295</v>
      </c>
      <c r="C5" s="205"/>
      <c r="D5" s="80"/>
      <c r="E5" s="83"/>
      <c r="F5" s="61"/>
      <c r="G5" s="61"/>
    </row>
    <row r="6" spans="1:7" ht="15">
      <c r="A6" s="102"/>
      <c r="B6" s="206" t="s">
        <v>3219</v>
      </c>
      <c r="C6" s="206"/>
      <c r="D6" s="82"/>
      <c r="E6" s="58"/>
      <c r="F6" s="56"/>
      <c r="G6" s="56"/>
    </row>
    <row r="7" spans="1:7" ht="28.8">
      <c r="A7" s="10" t="s">
        <v>2</v>
      </c>
      <c r="B7" s="10" t="s">
        <v>1020</v>
      </c>
      <c r="C7" s="10" t="s">
        <v>1021</v>
      </c>
      <c r="D7" s="34" t="s">
        <v>9</v>
      </c>
      <c r="E7" s="171">
        <v>421.48</v>
      </c>
      <c r="F7" s="167"/>
      <c r="G7" s="167">
        <f>E7*F7</f>
        <v>0</v>
      </c>
    </row>
    <row r="8" spans="1:7" ht="28.8">
      <c r="A8" s="10" t="s">
        <v>6</v>
      </c>
      <c r="B8" s="10" t="s">
        <v>1022</v>
      </c>
      <c r="C8" s="10" t="s">
        <v>1023</v>
      </c>
      <c r="D8" s="34" t="s">
        <v>9</v>
      </c>
      <c r="E8" s="171">
        <v>78.95</v>
      </c>
      <c r="F8" s="167"/>
      <c r="G8" s="167">
        <f aca="true" t="shared" si="0" ref="G8:G16">E8*F8</f>
        <v>0</v>
      </c>
    </row>
    <row r="9" spans="1:7" ht="28.8">
      <c r="A9" s="10" t="s">
        <v>10</v>
      </c>
      <c r="B9" s="10" t="s">
        <v>1022</v>
      </c>
      <c r="C9" s="10" t="s">
        <v>1024</v>
      </c>
      <c r="D9" s="34" t="s">
        <v>9</v>
      </c>
      <c r="E9" s="171">
        <v>108</v>
      </c>
      <c r="F9" s="167"/>
      <c r="G9" s="167">
        <f t="shared" si="0"/>
        <v>0</v>
      </c>
    </row>
    <row r="10" spans="1:7" ht="28.8">
      <c r="A10" s="10" t="s">
        <v>1025</v>
      </c>
      <c r="B10" s="10" t="s">
        <v>1026</v>
      </c>
      <c r="C10" s="10" t="s">
        <v>1027</v>
      </c>
      <c r="D10" s="34" t="s">
        <v>46</v>
      </c>
      <c r="E10" s="171">
        <v>1</v>
      </c>
      <c r="F10" s="167"/>
      <c r="G10" s="167">
        <f t="shared" si="0"/>
        <v>0</v>
      </c>
    </row>
    <row r="11" spans="1:7" ht="28.8">
      <c r="A11" s="10" t="s">
        <v>1028</v>
      </c>
      <c r="B11" s="10" t="s">
        <v>1029</v>
      </c>
      <c r="C11" s="10" t="s">
        <v>1030</v>
      </c>
      <c r="D11" s="34" t="s">
        <v>46</v>
      </c>
      <c r="E11" s="171">
        <v>11</v>
      </c>
      <c r="F11" s="167"/>
      <c r="G11" s="167">
        <f t="shared" si="0"/>
        <v>0</v>
      </c>
    </row>
    <row r="12" spans="1:7" ht="28.8">
      <c r="A12" s="10" t="s">
        <v>1031</v>
      </c>
      <c r="B12" s="10" t="s">
        <v>1026</v>
      </c>
      <c r="C12" s="10" t="s">
        <v>1032</v>
      </c>
      <c r="D12" s="34" t="s">
        <v>46</v>
      </c>
      <c r="E12" s="171">
        <v>21</v>
      </c>
      <c r="F12" s="167"/>
      <c r="G12" s="167">
        <f t="shared" si="0"/>
        <v>0</v>
      </c>
    </row>
    <row r="13" spans="1:7" ht="28.8">
      <c r="A13" s="10" t="s">
        <v>1033</v>
      </c>
      <c r="B13" s="10" t="s">
        <v>1026</v>
      </c>
      <c r="C13" s="10" t="s">
        <v>1034</v>
      </c>
      <c r="D13" s="34" t="s">
        <v>46</v>
      </c>
      <c r="E13" s="171">
        <v>5</v>
      </c>
      <c r="F13" s="167"/>
      <c r="G13" s="167">
        <f t="shared" si="0"/>
        <v>0</v>
      </c>
    </row>
    <row r="14" spans="1:7" ht="28.8">
      <c r="A14" s="10" t="s">
        <v>1035</v>
      </c>
      <c r="B14" s="10" t="s">
        <v>1036</v>
      </c>
      <c r="C14" s="10" t="s">
        <v>1037</v>
      </c>
      <c r="D14" s="34" t="s">
        <v>46</v>
      </c>
      <c r="E14" s="171">
        <v>8</v>
      </c>
      <c r="F14" s="167"/>
      <c r="G14" s="167">
        <f t="shared" si="0"/>
        <v>0</v>
      </c>
    </row>
    <row r="15" spans="1:7" ht="28.8">
      <c r="A15" s="10" t="s">
        <v>1038</v>
      </c>
      <c r="B15" s="10" t="s">
        <v>3037</v>
      </c>
      <c r="C15" s="10" t="s">
        <v>1039</v>
      </c>
      <c r="D15" s="34" t="s">
        <v>46</v>
      </c>
      <c r="E15" s="171">
        <v>6</v>
      </c>
      <c r="F15" s="167"/>
      <c r="G15" s="167">
        <f t="shared" si="0"/>
        <v>0</v>
      </c>
    </row>
    <row r="16" spans="1:7" ht="28.8">
      <c r="A16" s="10" t="s">
        <v>1040</v>
      </c>
      <c r="B16" s="10" t="s">
        <v>1022</v>
      </c>
      <c r="C16" s="10" t="s">
        <v>1041</v>
      </c>
      <c r="D16" s="34" t="s">
        <v>9</v>
      </c>
      <c r="E16" s="171">
        <v>392</v>
      </c>
      <c r="F16" s="167"/>
      <c r="G16" s="167">
        <f t="shared" si="0"/>
        <v>0</v>
      </c>
    </row>
    <row r="17" spans="1:7" ht="33" customHeight="1">
      <c r="A17" s="186" t="s">
        <v>3220</v>
      </c>
      <c r="B17" s="187"/>
      <c r="C17" s="187"/>
      <c r="D17" s="187"/>
      <c r="E17" s="187"/>
      <c r="F17" s="188"/>
      <c r="G17" s="168">
        <f>SUM(G7:G16)</f>
        <v>0</v>
      </c>
    </row>
    <row r="18" spans="1:7" ht="30" customHeight="1">
      <c r="A18" s="201" t="s">
        <v>3359</v>
      </c>
      <c r="B18" s="202"/>
      <c r="C18" s="202"/>
      <c r="D18" s="202"/>
      <c r="E18" s="202"/>
      <c r="F18" s="203"/>
      <c r="G18" s="147">
        <f>G17</f>
        <v>0</v>
      </c>
    </row>
    <row r="20" spans="2:9" ht="15">
      <c r="B20" s="20"/>
      <c r="D20"/>
      <c r="E20"/>
      <c r="I20" s="1"/>
    </row>
    <row r="21" spans="1:9" ht="15">
      <c r="A21"/>
      <c r="D21"/>
      <c r="E21" s="20"/>
      <c r="H21" s="5"/>
      <c r="I21" s="5"/>
    </row>
    <row r="22" spans="1:9" ht="30" customHeight="1">
      <c r="A22"/>
      <c r="D22"/>
      <c r="E22" s="20"/>
      <c r="F22" s="200" t="s">
        <v>3311</v>
      </c>
      <c r="G22" s="200"/>
      <c r="H22" s="5"/>
      <c r="I22" s="5"/>
    </row>
  </sheetData>
  <mergeCells count="8">
    <mergeCell ref="A18:F18"/>
    <mergeCell ref="F22:G22"/>
    <mergeCell ref="A1:G1"/>
    <mergeCell ref="A2:G2"/>
    <mergeCell ref="A3:G3"/>
    <mergeCell ref="B5:C5"/>
    <mergeCell ref="B6:C6"/>
    <mergeCell ref="A17:F17"/>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headerFoot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D127E-AEF8-4D31-9CA8-DA73CB540DAA}">
  <sheetPr>
    <tabColor rgb="FF00B0F0"/>
    <pageSetUpPr fitToPage="1"/>
  </sheetPr>
  <dimension ref="A1:I59"/>
  <sheetViews>
    <sheetView zoomScale="115" zoomScaleNormal="115" workbookViewId="0" topLeftCell="A51">
      <selection activeCell="G55" sqref="G55"/>
    </sheetView>
  </sheetViews>
  <sheetFormatPr defaultColWidth="9.140625" defaultRowHeight="15"/>
  <cols>
    <col min="1" max="1" width="5.140625" style="2" customWidth="1"/>
    <col min="2" max="2" width="13.140625" style="0" customWidth="1"/>
    <col min="3" max="3" width="56.7109375" style="0" customWidth="1"/>
    <col min="4" max="4" width="8.57421875" style="4" bestFit="1" customWidth="1"/>
    <col min="5" max="5" width="8.8515625" style="4" customWidth="1"/>
    <col min="6" max="6" width="15.57421875" style="1" customWidth="1"/>
    <col min="7" max="7" width="17.00390625" style="1" customWidth="1"/>
  </cols>
  <sheetData>
    <row r="1" spans="1:7" ht="25.8">
      <c r="A1" s="195" t="s">
        <v>3363</v>
      </c>
      <c r="B1" s="195"/>
      <c r="C1" s="195"/>
      <c r="D1" s="195"/>
      <c r="E1" s="195"/>
      <c r="F1" s="195"/>
      <c r="G1" s="195"/>
    </row>
    <row r="2" spans="1:7" ht="15">
      <c r="A2" s="204" t="s">
        <v>3256</v>
      </c>
      <c r="B2" s="204"/>
      <c r="C2" s="204"/>
      <c r="D2" s="204"/>
      <c r="E2" s="204"/>
      <c r="F2" s="204"/>
      <c r="G2" s="204"/>
    </row>
    <row r="3" spans="1:7" ht="15" customHeight="1">
      <c r="A3" s="180" t="s">
        <v>3262</v>
      </c>
      <c r="B3" s="180"/>
      <c r="C3" s="180"/>
      <c r="D3" s="180"/>
      <c r="E3" s="180"/>
      <c r="F3" s="180"/>
      <c r="G3" s="180"/>
    </row>
    <row r="4" spans="1:7" ht="28.8">
      <c r="A4" s="22" t="s">
        <v>0</v>
      </c>
      <c r="B4" s="22" t="s">
        <v>1</v>
      </c>
      <c r="C4" s="22" t="s">
        <v>687</v>
      </c>
      <c r="D4" s="22" t="s">
        <v>688</v>
      </c>
      <c r="E4" s="22" t="s">
        <v>689</v>
      </c>
      <c r="F4" s="110" t="s">
        <v>3032</v>
      </c>
      <c r="G4" s="110" t="s">
        <v>3267</v>
      </c>
    </row>
    <row r="5" spans="1:7" ht="15">
      <c r="A5" s="59" t="s">
        <v>3035</v>
      </c>
      <c r="B5" s="214" t="s">
        <v>3296</v>
      </c>
      <c r="C5" s="215"/>
      <c r="D5" s="63"/>
      <c r="E5" s="83"/>
      <c r="F5" s="84"/>
      <c r="G5" s="61"/>
    </row>
    <row r="6" spans="1:7" ht="14.4" customHeight="1">
      <c r="A6" s="102"/>
      <c r="B6" s="207" t="s">
        <v>3221</v>
      </c>
      <c r="C6" s="208"/>
      <c r="D6" s="111"/>
      <c r="E6" s="58"/>
      <c r="F6" s="97"/>
      <c r="G6" s="56"/>
    </row>
    <row r="7" spans="1:7" ht="38.4" customHeight="1">
      <c r="A7" s="102"/>
      <c r="B7" s="207" t="s">
        <v>4029</v>
      </c>
      <c r="C7" s="208"/>
      <c r="D7" s="111"/>
      <c r="E7" s="58"/>
      <c r="F7" s="97"/>
      <c r="G7" s="56"/>
    </row>
    <row r="8" spans="1:7" s="21" customFormat="1" ht="28.8">
      <c r="A8" s="10" t="s">
        <v>2</v>
      </c>
      <c r="B8" s="10" t="s">
        <v>2483</v>
      </c>
      <c r="C8" s="10" t="s">
        <v>3652</v>
      </c>
      <c r="D8" s="34" t="s">
        <v>5</v>
      </c>
      <c r="E8" s="171">
        <v>244</v>
      </c>
      <c r="F8" s="172"/>
      <c r="G8" s="172">
        <f>F8*E8</f>
        <v>0</v>
      </c>
    </row>
    <row r="9" spans="1:7" s="21" customFormat="1" ht="28.8">
      <c r="A9" s="10" t="s">
        <v>6</v>
      </c>
      <c r="B9" s="10" t="s">
        <v>2484</v>
      </c>
      <c r="C9" s="10" t="s">
        <v>3656</v>
      </c>
      <c r="D9" s="34" t="s">
        <v>5</v>
      </c>
      <c r="E9" s="171">
        <v>244</v>
      </c>
      <c r="F9" s="172"/>
      <c r="G9" s="172">
        <f aca="true" t="shared" si="0" ref="G9:G30">F9*E9</f>
        <v>0</v>
      </c>
    </row>
    <row r="10" spans="1:7" s="21" customFormat="1" ht="28.8">
      <c r="A10" s="10" t="s">
        <v>10</v>
      </c>
      <c r="B10" s="10" t="s">
        <v>2485</v>
      </c>
      <c r="C10" s="10" t="s">
        <v>3657</v>
      </c>
      <c r="D10" s="34" t="s">
        <v>5</v>
      </c>
      <c r="E10" s="171">
        <v>244</v>
      </c>
      <c r="F10" s="172"/>
      <c r="G10" s="172">
        <f t="shared" si="0"/>
        <v>0</v>
      </c>
    </row>
    <row r="11" spans="1:7" s="21" customFormat="1" ht="28.8">
      <c r="A11" s="10" t="s">
        <v>1025</v>
      </c>
      <c r="B11" s="10" t="s">
        <v>2486</v>
      </c>
      <c r="C11" s="10" t="s">
        <v>2487</v>
      </c>
      <c r="D11" s="34" t="s">
        <v>56</v>
      </c>
      <c r="E11" s="171">
        <v>61</v>
      </c>
      <c r="F11" s="172"/>
      <c r="G11" s="172">
        <f t="shared" si="0"/>
        <v>0</v>
      </c>
    </row>
    <row r="12" spans="1:7" s="21" customFormat="1" ht="28.8">
      <c r="A12" s="10" t="s">
        <v>1028</v>
      </c>
      <c r="B12" s="10" t="s">
        <v>2488</v>
      </c>
      <c r="C12" s="10" t="s">
        <v>2489</v>
      </c>
      <c r="D12" s="34" t="s">
        <v>56</v>
      </c>
      <c r="E12" s="171">
        <v>205</v>
      </c>
      <c r="F12" s="172"/>
      <c r="G12" s="172">
        <f t="shared" si="0"/>
        <v>0</v>
      </c>
    </row>
    <row r="13" spans="1:7" s="21" customFormat="1" ht="28.8">
      <c r="A13" s="10" t="s">
        <v>1031</v>
      </c>
      <c r="B13" s="10" t="s">
        <v>2490</v>
      </c>
      <c r="C13" s="10" t="s">
        <v>2491</v>
      </c>
      <c r="D13" s="34" t="s">
        <v>56</v>
      </c>
      <c r="E13" s="171">
        <v>25</v>
      </c>
      <c r="F13" s="172"/>
      <c r="G13" s="172">
        <f t="shared" si="0"/>
        <v>0</v>
      </c>
    </row>
    <row r="14" spans="1:7" s="21" customFormat="1" ht="28.8">
      <c r="A14" s="10" t="s">
        <v>1033</v>
      </c>
      <c r="B14" s="10" t="s">
        <v>2488</v>
      </c>
      <c r="C14" s="10" t="s">
        <v>2492</v>
      </c>
      <c r="D14" s="34" t="s">
        <v>56</v>
      </c>
      <c r="E14" s="171">
        <v>156</v>
      </c>
      <c r="F14" s="172"/>
      <c r="G14" s="172">
        <f t="shared" si="0"/>
        <v>0</v>
      </c>
    </row>
    <row r="15" spans="1:7" s="21" customFormat="1" ht="28.8">
      <c r="A15" s="10" t="s">
        <v>1035</v>
      </c>
      <c r="B15" s="10" t="s">
        <v>2493</v>
      </c>
      <c r="C15" s="10" t="s">
        <v>2494</v>
      </c>
      <c r="D15" s="34" t="s">
        <v>2495</v>
      </c>
      <c r="E15" s="171">
        <v>12</v>
      </c>
      <c r="F15" s="172"/>
      <c r="G15" s="172">
        <f t="shared" si="0"/>
        <v>0</v>
      </c>
    </row>
    <row r="16" spans="1:7" s="21" customFormat="1" ht="28.8">
      <c r="A16" s="10" t="s">
        <v>1038</v>
      </c>
      <c r="B16" s="10" t="s">
        <v>2496</v>
      </c>
      <c r="C16" s="10" t="s">
        <v>4030</v>
      </c>
      <c r="D16" s="34" t="s">
        <v>198</v>
      </c>
      <c r="E16" s="171">
        <v>8</v>
      </c>
      <c r="F16" s="172"/>
      <c r="G16" s="172">
        <f t="shared" si="0"/>
        <v>0</v>
      </c>
    </row>
    <row r="17" spans="1:7" s="21" customFormat="1" ht="28.8">
      <c r="A17" s="10" t="s">
        <v>1040</v>
      </c>
      <c r="B17" s="10" t="s">
        <v>2497</v>
      </c>
      <c r="C17" s="10" t="s">
        <v>4031</v>
      </c>
      <c r="D17" s="34" t="s">
        <v>46</v>
      </c>
      <c r="E17" s="171">
        <v>1</v>
      </c>
      <c r="F17" s="172"/>
      <c r="G17" s="172">
        <f t="shared" si="0"/>
        <v>0</v>
      </c>
    </row>
    <row r="18" spans="1:7" s="21" customFormat="1" ht="28.8">
      <c r="A18" s="10" t="s">
        <v>1539</v>
      </c>
      <c r="B18" s="10" t="s">
        <v>2498</v>
      </c>
      <c r="C18" s="10" t="s">
        <v>4032</v>
      </c>
      <c r="D18" s="34" t="s">
        <v>198</v>
      </c>
      <c r="E18" s="171">
        <v>1</v>
      </c>
      <c r="F18" s="172"/>
      <c r="G18" s="172">
        <f t="shared" si="0"/>
        <v>0</v>
      </c>
    </row>
    <row r="19" spans="1:7" s="21" customFormat="1" ht="28.8">
      <c r="A19" s="10" t="s">
        <v>1541</v>
      </c>
      <c r="B19" s="10" t="s">
        <v>2498</v>
      </c>
      <c r="C19" s="10" t="s">
        <v>4033</v>
      </c>
      <c r="D19" s="34" t="s">
        <v>198</v>
      </c>
      <c r="E19" s="171">
        <v>1</v>
      </c>
      <c r="F19" s="172"/>
      <c r="G19" s="172">
        <f t="shared" si="0"/>
        <v>0</v>
      </c>
    </row>
    <row r="20" spans="1:7" s="21" customFormat="1" ht="28.8">
      <c r="A20" s="10" t="s">
        <v>1545</v>
      </c>
      <c r="B20" s="10" t="s">
        <v>2499</v>
      </c>
      <c r="C20" s="10" t="s">
        <v>4034</v>
      </c>
      <c r="D20" s="34" t="s">
        <v>46</v>
      </c>
      <c r="E20" s="171">
        <v>1</v>
      </c>
      <c r="F20" s="172"/>
      <c r="G20" s="172">
        <f t="shared" si="0"/>
        <v>0</v>
      </c>
    </row>
    <row r="21" spans="1:7" s="21" customFormat="1" ht="28.8">
      <c r="A21" s="10" t="s">
        <v>1547</v>
      </c>
      <c r="B21" s="10" t="s">
        <v>2500</v>
      </c>
      <c r="C21" s="10" t="s">
        <v>3345</v>
      </c>
      <c r="D21" s="34" t="s">
        <v>2264</v>
      </c>
      <c r="E21" s="171">
        <v>24</v>
      </c>
      <c r="F21" s="172"/>
      <c r="G21" s="172">
        <f t="shared" si="0"/>
        <v>0</v>
      </c>
    </row>
    <row r="22" spans="1:7" s="21" customFormat="1" ht="28.8">
      <c r="A22" s="10" t="s">
        <v>2103</v>
      </c>
      <c r="B22" s="10" t="s">
        <v>3031</v>
      </c>
      <c r="C22" s="10" t="s">
        <v>4035</v>
      </c>
      <c r="D22" s="34" t="s">
        <v>15</v>
      </c>
      <c r="E22" s="171">
        <v>12</v>
      </c>
      <c r="F22" s="172"/>
      <c r="G22" s="172">
        <f t="shared" si="0"/>
        <v>0</v>
      </c>
    </row>
    <row r="23" spans="1:7" s="21" customFormat="1" ht="28.8">
      <c r="A23" s="10" t="s">
        <v>2104</v>
      </c>
      <c r="B23" s="10" t="s">
        <v>4036</v>
      </c>
      <c r="C23" s="10" t="s">
        <v>4037</v>
      </c>
      <c r="D23" s="34" t="s">
        <v>56</v>
      </c>
      <c r="E23" s="171">
        <v>15.4</v>
      </c>
      <c r="F23" s="172"/>
      <c r="G23" s="172">
        <f t="shared" si="0"/>
        <v>0</v>
      </c>
    </row>
    <row r="24" spans="1:7" s="21" customFormat="1" ht="28.8">
      <c r="A24" s="10" t="s">
        <v>2105</v>
      </c>
      <c r="B24" s="10" t="s">
        <v>4038</v>
      </c>
      <c r="C24" s="10" t="s">
        <v>3376</v>
      </c>
      <c r="D24" s="34" t="s">
        <v>56</v>
      </c>
      <c r="E24" s="171">
        <v>70</v>
      </c>
      <c r="F24" s="172"/>
      <c r="G24" s="172">
        <f t="shared" si="0"/>
        <v>0</v>
      </c>
    </row>
    <row r="25" spans="1:7" s="21" customFormat="1" ht="28.8">
      <c r="A25" s="10" t="s">
        <v>2106</v>
      </c>
      <c r="B25" s="10" t="s">
        <v>4039</v>
      </c>
      <c r="C25" s="10" t="s">
        <v>3377</v>
      </c>
      <c r="D25" s="34" t="s">
        <v>56</v>
      </c>
      <c r="E25" s="171">
        <v>215</v>
      </c>
      <c r="F25" s="172"/>
      <c r="G25" s="172">
        <f t="shared" si="0"/>
        <v>0</v>
      </c>
    </row>
    <row r="26" spans="1:7" s="21" customFormat="1" ht="28.8">
      <c r="A26" s="10" t="s">
        <v>2130</v>
      </c>
      <c r="B26" s="10" t="s">
        <v>4040</v>
      </c>
      <c r="C26" s="10" t="s">
        <v>3378</v>
      </c>
      <c r="D26" s="34" t="s">
        <v>56</v>
      </c>
      <c r="E26" s="171">
        <v>85</v>
      </c>
      <c r="F26" s="172"/>
      <c r="G26" s="172">
        <f t="shared" si="0"/>
        <v>0</v>
      </c>
    </row>
    <row r="27" spans="1:7" s="21" customFormat="1" ht="28.8">
      <c r="A27" s="10" t="s">
        <v>2132</v>
      </c>
      <c r="B27" s="10" t="s">
        <v>4041</v>
      </c>
      <c r="C27" s="10" t="s">
        <v>3379</v>
      </c>
      <c r="D27" s="34" t="s">
        <v>46</v>
      </c>
      <c r="E27" s="171">
        <v>1</v>
      </c>
      <c r="F27" s="172"/>
      <c r="G27" s="172">
        <f t="shared" si="0"/>
        <v>0</v>
      </c>
    </row>
    <row r="28" spans="1:7" s="21" customFormat="1" ht="28.8">
      <c r="A28" s="10" t="s">
        <v>2133</v>
      </c>
      <c r="B28" s="10" t="s">
        <v>4042</v>
      </c>
      <c r="C28" s="10" t="s">
        <v>3380</v>
      </c>
      <c r="D28" s="34" t="s">
        <v>46</v>
      </c>
      <c r="E28" s="171">
        <v>5</v>
      </c>
      <c r="F28" s="172"/>
      <c r="G28" s="172">
        <f t="shared" si="0"/>
        <v>0</v>
      </c>
    </row>
    <row r="29" spans="1:7" s="21" customFormat="1" ht="28.8">
      <c r="A29" s="10" t="s">
        <v>2134</v>
      </c>
      <c r="B29" s="10" t="s">
        <v>4043</v>
      </c>
      <c r="C29" s="10" t="s">
        <v>4044</v>
      </c>
      <c r="D29" s="34" t="s">
        <v>46</v>
      </c>
      <c r="E29" s="171">
        <v>13</v>
      </c>
      <c r="F29" s="172"/>
      <c r="G29" s="172">
        <f t="shared" si="0"/>
        <v>0</v>
      </c>
    </row>
    <row r="30" spans="1:7" s="21" customFormat="1" ht="28.8">
      <c r="A30" s="10" t="s">
        <v>2135</v>
      </c>
      <c r="B30" s="10" t="s">
        <v>4045</v>
      </c>
      <c r="C30" s="10" t="s">
        <v>4046</v>
      </c>
      <c r="D30" s="34" t="s">
        <v>46</v>
      </c>
      <c r="E30" s="171">
        <v>5</v>
      </c>
      <c r="F30" s="172"/>
      <c r="G30" s="172">
        <f t="shared" si="0"/>
        <v>0</v>
      </c>
    </row>
    <row r="31" spans="1:7" s="21" customFormat="1" ht="35.25" customHeight="1">
      <c r="A31" s="186" t="s">
        <v>3224</v>
      </c>
      <c r="B31" s="187"/>
      <c r="C31" s="187"/>
      <c r="D31" s="187"/>
      <c r="E31" s="187"/>
      <c r="F31" s="188"/>
      <c r="G31" s="168">
        <f>SUM(G8:G30)</f>
        <v>0</v>
      </c>
    </row>
    <row r="32" spans="1:7" ht="35.25" customHeight="1">
      <c r="A32" s="186" t="s">
        <v>3222</v>
      </c>
      <c r="B32" s="187"/>
      <c r="C32" s="187"/>
      <c r="D32" s="187"/>
      <c r="E32" s="187"/>
      <c r="F32" s="188"/>
      <c r="G32" s="168">
        <f>G31</f>
        <v>0</v>
      </c>
    </row>
    <row r="33" spans="1:7" ht="14.4" customHeight="1">
      <c r="A33" s="102"/>
      <c r="B33" s="207" t="s">
        <v>3223</v>
      </c>
      <c r="C33" s="208"/>
      <c r="D33" s="111"/>
      <c r="E33" s="58"/>
      <c r="F33" s="97"/>
      <c r="G33" s="56"/>
    </row>
    <row r="34" spans="1:7" ht="14.4" customHeight="1">
      <c r="A34" s="102"/>
      <c r="B34" s="206" t="s">
        <v>4047</v>
      </c>
      <c r="C34" s="206"/>
      <c r="D34" s="111"/>
      <c r="E34" s="58"/>
      <c r="F34" s="97"/>
      <c r="G34" s="56"/>
    </row>
    <row r="35" spans="1:7" ht="28.8">
      <c r="A35" s="10" t="s">
        <v>2</v>
      </c>
      <c r="B35" s="10" t="s">
        <v>2090</v>
      </c>
      <c r="C35" s="10" t="s">
        <v>3381</v>
      </c>
      <c r="D35" s="34" t="s">
        <v>9</v>
      </c>
      <c r="E35" s="171">
        <v>184</v>
      </c>
      <c r="F35" s="167"/>
      <c r="G35" s="172">
        <f aca="true" t="shared" si="1" ref="G35:G52">F35*E35</f>
        <v>0</v>
      </c>
    </row>
    <row r="36" spans="1:7" ht="28.8">
      <c r="A36" s="10" t="s">
        <v>6</v>
      </c>
      <c r="B36" s="10" t="s">
        <v>2091</v>
      </c>
      <c r="C36" s="10" t="s">
        <v>4048</v>
      </c>
      <c r="D36" s="34" t="s">
        <v>9</v>
      </c>
      <c r="E36" s="171">
        <v>1883</v>
      </c>
      <c r="F36" s="167"/>
      <c r="G36" s="172">
        <f t="shared" si="1"/>
        <v>0</v>
      </c>
    </row>
    <row r="37" spans="1:7" ht="28.8">
      <c r="A37" s="10" t="s">
        <v>10</v>
      </c>
      <c r="B37" s="10" t="s">
        <v>2092</v>
      </c>
      <c r="C37" s="10" t="s">
        <v>4049</v>
      </c>
      <c r="D37" s="34" t="s">
        <v>46</v>
      </c>
      <c r="E37" s="171">
        <v>100</v>
      </c>
      <c r="F37" s="167"/>
      <c r="G37" s="172">
        <f t="shared" si="1"/>
        <v>0</v>
      </c>
    </row>
    <row r="38" spans="1:7" ht="28.8">
      <c r="A38" s="10" t="s">
        <v>1025</v>
      </c>
      <c r="B38" s="10" t="s">
        <v>4050</v>
      </c>
      <c r="C38" s="10" t="s">
        <v>2093</v>
      </c>
      <c r="D38" s="34" t="s">
        <v>46</v>
      </c>
      <c r="E38" s="171">
        <v>8</v>
      </c>
      <c r="F38" s="167"/>
      <c r="G38" s="172">
        <f t="shared" si="1"/>
        <v>0</v>
      </c>
    </row>
    <row r="39" spans="1:7" ht="28.8">
      <c r="A39" s="10" t="s">
        <v>1028</v>
      </c>
      <c r="B39" s="10" t="s">
        <v>2094</v>
      </c>
      <c r="C39" s="10" t="s">
        <v>2095</v>
      </c>
      <c r="D39" s="34" t="s">
        <v>46</v>
      </c>
      <c r="E39" s="171">
        <v>1</v>
      </c>
      <c r="F39" s="167"/>
      <c r="G39" s="172">
        <f t="shared" si="1"/>
        <v>0</v>
      </c>
    </row>
    <row r="40" spans="1:7" ht="28.8">
      <c r="A40" s="10" t="s">
        <v>1031</v>
      </c>
      <c r="B40" s="10" t="s">
        <v>4051</v>
      </c>
      <c r="C40" s="10" t="s">
        <v>2096</v>
      </c>
      <c r="D40" s="34" t="s">
        <v>46</v>
      </c>
      <c r="E40" s="171">
        <v>4</v>
      </c>
      <c r="F40" s="167"/>
      <c r="G40" s="172">
        <f t="shared" si="1"/>
        <v>0</v>
      </c>
    </row>
    <row r="41" spans="1:7" ht="28.8">
      <c r="A41" s="10" t="s">
        <v>1033</v>
      </c>
      <c r="B41" s="10" t="s">
        <v>2097</v>
      </c>
      <c r="C41" s="10" t="s">
        <v>4052</v>
      </c>
      <c r="D41" s="34" t="s">
        <v>198</v>
      </c>
      <c r="E41" s="171">
        <v>1</v>
      </c>
      <c r="F41" s="167"/>
      <c r="G41" s="172">
        <f t="shared" si="1"/>
        <v>0</v>
      </c>
    </row>
    <row r="42" spans="1:7" ht="28.8">
      <c r="A42" s="10" t="s">
        <v>1035</v>
      </c>
      <c r="B42" s="10" t="s">
        <v>2098</v>
      </c>
      <c r="C42" s="10" t="s">
        <v>3382</v>
      </c>
      <c r="D42" s="34" t="s">
        <v>198</v>
      </c>
      <c r="E42" s="171">
        <v>4</v>
      </c>
      <c r="F42" s="167"/>
      <c r="G42" s="172">
        <f t="shared" si="1"/>
        <v>0</v>
      </c>
    </row>
    <row r="43" spans="1:7" ht="28.8">
      <c r="A43" s="10" t="s">
        <v>1038</v>
      </c>
      <c r="B43" s="10" t="s">
        <v>2099</v>
      </c>
      <c r="C43" s="10" t="s">
        <v>3383</v>
      </c>
      <c r="D43" s="34" t="s">
        <v>46</v>
      </c>
      <c r="E43" s="171">
        <v>4</v>
      </c>
      <c r="F43" s="167"/>
      <c r="G43" s="172">
        <f t="shared" si="1"/>
        <v>0</v>
      </c>
    </row>
    <row r="44" spans="1:7" ht="28.8">
      <c r="A44" s="10" t="s">
        <v>1040</v>
      </c>
      <c r="B44" s="10" t="s">
        <v>2100</v>
      </c>
      <c r="C44" s="10" t="s">
        <v>4053</v>
      </c>
      <c r="D44" s="34" t="s">
        <v>46</v>
      </c>
      <c r="E44" s="171">
        <v>3</v>
      </c>
      <c r="F44" s="167"/>
      <c r="G44" s="172">
        <f t="shared" si="1"/>
        <v>0</v>
      </c>
    </row>
    <row r="45" spans="1:7" ht="28.8">
      <c r="A45" s="10" t="s">
        <v>1539</v>
      </c>
      <c r="B45" s="10" t="s">
        <v>2100</v>
      </c>
      <c r="C45" s="10" t="s">
        <v>4054</v>
      </c>
      <c r="D45" s="34" t="s">
        <v>46</v>
      </c>
      <c r="E45" s="171">
        <v>3</v>
      </c>
      <c r="F45" s="167"/>
      <c r="G45" s="172">
        <f t="shared" si="1"/>
        <v>0</v>
      </c>
    </row>
    <row r="46" spans="1:7" ht="28.8">
      <c r="A46" s="10" t="s">
        <v>1541</v>
      </c>
      <c r="B46" s="10" t="s">
        <v>2100</v>
      </c>
      <c r="C46" s="10" t="s">
        <v>4055</v>
      </c>
      <c r="D46" s="34" t="s">
        <v>46</v>
      </c>
      <c r="E46" s="171">
        <v>4</v>
      </c>
      <c r="F46" s="167"/>
      <c r="G46" s="172">
        <f t="shared" si="1"/>
        <v>0</v>
      </c>
    </row>
    <row r="47" spans="1:7" ht="28.8">
      <c r="A47" s="10" t="s">
        <v>1545</v>
      </c>
      <c r="B47" s="10" t="s">
        <v>2100</v>
      </c>
      <c r="C47" s="10" t="s">
        <v>4056</v>
      </c>
      <c r="D47" s="34" t="s">
        <v>46</v>
      </c>
      <c r="E47" s="171">
        <v>1</v>
      </c>
      <c r="F47" s="167"/>
      <c r="G47" s="172">
        <f t="shared" si="1"/>
        <v>0</v>
      </c>
    </row>
    <row r="48" spans="1:7" ht="28.8">
      <c r="A48" s="10" t="s">
        <v>1547</v>
      </c>
      <c r="B48" s="10" t="s">
        <v>2101</v>
      </c>
      <c r="C48" s="10" t="s">
        <v>3371</v>
      </c>
      <c r="D48" s="34" t="s">
        <v>2102</v>
      </c>
      <c r="E48" s="171">
        <v>1</v>
      </c>
      <c r="F48" s="167"/>
      <c r="G48" s="172">
        <f t="shared" si="1"/>
        <v>0</v>
      </c>
    </row>
    <row r="49" spans="1:7" ht="28.8">
      <c r="A49" s="10" t="s">
        <v>2103</v>
      </c>
      <c r="B49" s="10" t="s">
        <v>2101</v>
      </c>
      <c r="C49" s="10" t="s">
        <v>3372</v>
      </c>
      <c r="D49" s="34" t="s">
        <v>2102</v>
      </c>
      <c r="E49" s="171">
        <v>1</v>
      </c>
      <c r="F49" s="167"/>
      <c r="G49" s="172">
        <f t="shared" si="1"/>
        <v>0</v>
      </c>
    </row>
    <row r="50" spans="1:7" ht="28.8">
      <c r="A50" s="10" t="s">
        <v>2104</v>
      </c>
      <c r="B50" s="10" t="s">
        <v>3031</v>
      </c>
      <c r="C50" s="10" t="s">
        <v>4057</v>
      </c>
      <c r="D50" s="34" t="s">
        <v>198</v>
      </c>
      <c r="E50" s="171">
        <v>1</v>
      </c>
      <c r="F50" s="167"/>
      <c r="G50" s="172">
        <f t="shared" si="1"/>
        <v>0</v>
      </c>
    </row>
    <row r="51" spans="1:7" ht="28.8">
      <c r="A51" s="10" t="s">
        <v>2105</v>
      </c>
      <c r="B51" s="10" t="s">
        <v>3031</v>
      </c>
      <c r="C51" s="10" t="s">
        <v>4058</v>
      </c>
      <c r="D51" s="34" t="s">
        <v>198</v>
      </c>
      <c r="E51" s="171">
        <v>1</v>
      </c>
      <c r="F51" s="167"/>
      <c r="G51" s="172">
        <f t="shared" si="1"/>
        <v>0</v>
      </c>
    </row>
    <row r="52" spans="1:7" ht="28.8">
      <c r="A52" s="10" t="s">
        <v>2106</v>
      </c>
      <c r="B52" s="10" t="s">
        <v>3031</v>
      </c>
      <c r="C52" s="10" t="s">
        <v>4059</v>
      </c>
      <c r="D52" s="34" t="s">
        <v>198</v>
      </c>
      <c r="E52" s="171">
        <v>1</v>
      </c>
      <c r="F52" s="167"/>
      <c r="G52" s="172">
        <f t="shared" si="1"/>
        <v>0</v>
      </c>
    </row>
    <row r="53" spans="1:7" ht="30" customHeight="1">
      <c r="A53" s="186" t="s">
        <v>3225</v>
      </c>
      <c r="B53" s="187"/>
      <c r="C53" s="187"/>
      <c r="D53" s="187"/>
      <c r="E53" s="187"/>
      <c r="F53" s="188"/>
      <c r="G53" s="168">
        <f>SUM(G35:G52)</f>
        <v>0</v>
      </c>
    </row>
    <row r="54" spans="1:7" ht="45" customHeight="1">
      <c r="A54" s="186" t="s">
        <v>3226</v>
      </c>
      <c r="B54" s="187"/>
      <c r="C54" s="187"/>
      <c r="D54" s="187"/>
      <c r="E54" s="187"/>
      <c r="F54" s="188"/>
      <c r="G54" s="168">
        <f>G53</f>
        <v>0</v>
      </c>
    </row>
    <row r="55" spans="1:7" ht="34.5" customHeight="1">
      <c r="A55" s="201" t="s">
        <v>3360</v>
      </c>
      <c r="B55" s="202"/>
      <c r="C55" s="202"/>
      <c r="D55" s="202"/>
      <c r="E55" s="202"/>
      <c r="F55" s="203"/>
      <c r="G55" s="147">
        <f>G54+G32</f>
        <v>0</v>
      </c>
    </row>
    <row r="58" spans="1:9" ht="15">
      <c r="A58"/>
      <c r="D58"/>
      <c r="E58" s="20"/>
      <c r="H58" s="5"/>
      <c r="I58" s="5"/>
    </row>
    <row r="59" spans="1:9" ht="30" customHeight="1">
      <c r="A59"/>
      <c r="D59"/>
      <c r="E59" s="20"/>
      <c r="F59" s="200" t="s">
        <v>3311</v>
      </c>
      <c r="G59" s="200"/>
      <c r="H59" s="5"/>
      <c r="I59" s="5"/>
    </row>
  </sheetData>
  <mergeCells count="14">
    <mergeCell ref="B7:C7"/>
    <mergeCell ref="A1:G1"/>
    <mergeCell ref="A2:G2"/>
    <mergeCell ref="A3:G3"/>
    <mergeCell ref="B5:C5"/>
    <mergeCell ref="B6:C6"/>
    <mergeCell ref="A55:F55"/>
    <mergeCell ref="F59:G59"/>
    <mergeCell ref="A31:F31"/>
    <mergeCell ref="A32:F32"/>
    <mergeCell ref="B33:C33"/>
    <mergeCell ref="B34:C34"/>
    <mergeCell ref="A53:F53"/>
    <mergeCell ref="A54:F5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headerFoot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2948A-DA46-45BB-AA0C-2C88676D8AF4}">
  <sheetPr>
    <tabColor rgb="FF00B0F0"/>
    <pageSetUpPr fitToPage="1"/>
  </sheetPr>
  <dimension ref="A1:J96"/>
  <sheetViews>
    <sheetView workbookViewId="0" topLeftCell="A86">
      <selection activeCell="G93" sqref="G93"/>
    </sheetView>
  </sheetViews>
  <sheetFormatPr defaultColWidth="9.140625" defaultRowHeight="15"/>
  <cols>
    <col min="1" max="1" width="5.140625" style="2" customWidth="1"/>
    <col min="2" max="2" width="13.140625" style="20" customWidth="1"/>
    <col min="3" max="3" width="90.28125" style="0" customWidth="1"/>
    <col min="4" max="4" width="8.57421875" style="4" bestFit="1" customWidth="1"/>
    <col min="5" max="5" width="9.7109375" style="4" bestFit="1" customWidth="1"/>
    <col min="6" max="6" width="15.57421875" style="5" customWidth="1"/>
    <col min="7" max="7" width="17.00390625" style="5" customWidth="1"/>
    <col min="10" max="10" width="11.57421875" style="0" bestFit="1" customWidth="1"/>
  </cols>
  <sheetData>
    <row r="1" spans="1:7" ht="25.8">
      <c r="A1" s="195" t="s">
        <v>3363</v>
      </c>
      <c r="B1" s="195"/>
      <c r="C1" s="195"/>
      <c r="D1" s="195"/>
      <c r="E1" s="195"/>
      <c r="F1" s="195"/>
      <c r="G1" s="195"/>
    </row>
    <row r="2" spans="1:7" ht="15">
      <c r="A2" s="204" t="s">
        <v>3256</v>
      </c>
      <c r="B2" s="204"/>
      <c r="C2" s="204"/>
      <c r="D2" s="204"/>
      <c r="E2" s="204"/>
      <c r="F2" s="204"/>
      <c r="G2" s="204"/>
    </row>
    <row r="3" spans="1:7" ht="15">
      <c r="A3" s="180" t="s">
        <v>3266</v>
      </c>
      <c r="B3" s="180"/>
      <c r="C3" s="180"/>
      <c r="D3" s="180"/>
      <c r="E3" s="180"/>
      <c r="F3" s="180"/>
      <c r="G3" s="180"/>
    </row>
    <row r="4" spans="1:7" ht="28.8">
      <c r="A4" s="22" t="s">
        <v>0</v>
      </c>
      <c r="B4" s="22" t="s">
        <v>1</v>
      </c>
      <c r="C4" s="22" t="s">
        <v>687</v>
      </c>
      <c r="D4" s="22" t="s">
        <v>688</v>
      </c>
      <c r="E4" s="22" t="s">
        <v>689</v>
      </c>
      <c r="F4" s="110" t="s">
        <v>3032</v>
      </c>
      <c r="G4" s="110" t="s">
        <v>3267</v>
      </c>
    </row>
    <row r="5" spans="1:9" ht="15">
      <c r="A5" s="59" t="s">
        <v>3228</v>
      </c>
      <c r="B5" s="205" t="s">
        <v>3297</v>
      </c>
      <c r="C5" s="205"/>
      <c r="D5" s="63"/>
      <c r="E5" s="83"/>
      <c r="F5" s="84"/>
      <c r="G5" s="61"/>
      <c r="I5" s="5"/>
    </row>
    <row r="6" spans="1:9" ht="15">
      <c r="A6" s="102"/>
      <c r="B6" s="207" t="s">
        <v>4067</v>
      </c>
      <c r="C6" s="208"/>
      <c r="D6" s="111"/>
      <c r="E6" s="58"/>
      <c r="F6" s="97"/>
      <c r="G6" s="56"/>
      <c r="I6" s="5"/>
    </row>
    <row r="7" spans="1:10" ht="28.2" customHeight="1">
      <c r="A7" s="10" t="s">
        <v>2</v>
      </c>
      <c r="B7" s="10" t="s">
        <v>1153</v>
      </c>
      <c r="C7" s="10" t="s">
        <v>1549</v>
      </c>
      <c r="D7" s="34" t="s">
        <v>46</v>
      </c>
      <c r="E7" s="171">
        <v>1</v>
      </c>
      <c r="F7" s="167"/>
      <c r="G7" s="167">
        <f>F7*E7</f>
        <v>0</v>
      </c>
      <c r="J7" s="1"/>
    </row>
    <row r="8" spans="1:10" ht="28.2" customHeight="1">
      <c r="A8" s="10" t="s">
        <v>6</v>
      </c>
      <c r="B8" s="10" t="s">
        <v>1153</v>
      </c>
      <c r="C8" s="10" t="s">
        <v>1550</v>
      </c>
      <c r="D8" s="34" t="s">
        <v>46</v>
      </c>
      <c r="E8" s="171">
        <v>1</v>
      </c>
      <c r="F8" s="167"/>
      <c r="G8" s="167">
        <f>F8*E8</f>
        <v>0</v>
      </c>
      <c r="J8" s="1"/>
    </row>
    <row r="9" spans="1:10" ht="34.5" customHeight="1">
      <c r="A9" s="186" t="s">
        <v>3229</v>
      </c>
      <c r="B9" s="187"/>
      <c r="C9" s="187"/>
      <c r="D9" s="187"/>
      <c r="E9" s="187"/>
      <c r="F9" s="188"/>
      <c r="G9" s="168">
        <f>SUM(G7:G8)</f>
        <v>0</v>
      </c>
      <c r="J9" s="1"/>
    </row>
    <row r="10" spans="1:10" ht="37.8" customHeight="1">
      <c r="A10" s="135"/>
      <c r="B10" s="207" t="s">
        <v>4068</v>
      </c>
      <c r="C10" s="208"/>
      <c r="D10" s="54"/>
      <c r="E10" s="54"/>
      <c r="F10" s="55"/>
      <c r="G10" s="55"/>
      <c r="J10" s="1"/>
    </row>
    <row r="11" spans="1:10" ht="28.2" customHeight="1">
      <c r="A11" s="10" t="s">
        <v>1551</v>
      </c>
      <c r="B11" s="10" t="s">
        <v>1182</v>
      </c>
      <c r="C11" s="10" t="s">
        <v>1183</v>
      </c>
      <c r="D11" s="34" t="s">
        <v>46</v>
      </c>
      <c r="E11" s="171">
        <v>1410</v>
      </c>
      <c r="F11" s="167"/>
      <c r="G11" s="167">
        <f aca="true" t="shared" si="0" ref="G11:G18">F11*E11</f>
        <v>0</v>
      </c>
      <c r="J11" s="1"/>
    </row>
    <row r="12" spans="1:10" ht="28.2" customHeight="1">
      <c r="A12" s="10" t="s">
        <v>13</v>
      </c>
      <c r="B12" s="10" t="s">
        <v>1185</v>
      </c>
      <c r="C12" s="10" t="s">
        <v>1186</v>
      </c>
      <c r="D12" s="34" t="s">
        <v>140</v>
      </c>
      <c r="E12" s="171">
        <v>67</v>
      </c>
      <c r="F12" s="167"/>
      <c r="G12" s="167">
        <f t="shared" si="0"/>
        <v>0</v>
      </c>
      <c r="J12" s="1"/>
    </row>
    <row r="13" spans="1:10" ht="28.2" customHeight="1">
      <c r="A13" s="10" t="s">
        <v>16</v>
      </c>
      <c r="B13" s="10" t="s">
        <v>1190</v>
      </c>
      <c r="C13" s="10" t="s">
        <v>1191</v>
      </c>
      <c r="D13" s="34" t="s">
        <v>140</v>
      </c>
      <c r="E13" s="171">
        <v>10480</v>
      </c>
      <c r="F13" s="167"/>
      <c r="G13" s="167">
        <f t="shared" si="0"/>
        <v>0</v>
      </c>
      <c r="J13" s="1"/>
    </row>
    <row r="14" spans="1:10" ht="28.2" customHeight="1">
      <c r="A14" s="10" t="s">
        <v>19</v>
      </c>
      <c r="B14" s="10" t="s">
        <v>1196</v>
      </c>
      <c r="C14" s="10" t="s">
        <v>1552</v>
      </c>
      <c r="D14" s="34" t="s">
        <v>56</v>
      </c>
      <c r="E14" s="171">
        <v>482</v>
      </c>
      <c r="F14" s="167"/>
      <c r="G14" s="167">
        <f t="shared" si="0"/>
        <v>0</v>
      </c>
      <c r="J14" s="1"/>
    </row>
    <row r="15" spans="1:10" ht="28.2" customHeight="1">
      <c r="A15" s="10" t="s">
        <v>22</v>
      </c>
      <c r="B15" s="10" t="s">
        <v>1196</v>
      </c>
      <c r="C15" s="10" t="s">
        <v>1553</v>
      </c>
      <c r="D15" s="34" t="s">
        <v>56</v>
      </c>
      <c r="E15" s="171">
        <v>98</v>
      </c>
      <c r="F15" s="167"/>
      <c r="G15" s="167">
        <f t="shared" si="0"/>
        <v>0</v>
      </c>
      <c r="J15" s="1"/>
    </row>
    <row r="16" spans="1:10" ht="28.2" customHeight="1">
      <c r="A16" s="10" t="s">
        <v>25</v>
      </c>
      <c r="B16" s="10" t="s">
        <v>1196</v>
      </c>
      <c r="C16" s="10" t="s">
        <v>1554</v>
      </c>
      <c r="D16" s="34" t="s">
        <v>56</v>
      </c>
      <c r="E16" s="171">
        <v>460</v>
      </c>
      <c r="F16" s="167"/>
      <c r="G16" s="167">
        <f t="shared" si="0"/>
        <v>0</v>
      </c>
      <c r="J16" s="1"/>
    </row>
    <row r="17" spans="1:10" ht="28.2" customHeight="1">
      <c r="A17" s="10" t="s">
        <v>28</v>
      </c>
      <c r="B17" s="10" t="s">
        <v>1196</v>
      </c>
      <c r="C17" s="10" t="s">
        <v>1555</v>
      </c>
      <c r="D17" s="34" t="s">
        <v>56</v>
      </c>
      <c r="E17" s="171">
        <v>8</v>
      </c>
      <c r="F17" s="167"/>
      <c r="G17" s="167">
        <f t="shared" si="0"/>
        <v>0</v>
      </c>
      <c r="J17" s="1"/>
    </row>
    <row r="18" spans="1:10" ht="28.2" customHeight="1">
      <c r="A18" s="10" t="s">
        <v>31</v>
      </c>
      <c r="B18" s="10" t="s">
        <v>3105</v>
      </c>
      <c r="C18" s="10" t="s">
        <v>1199</v>
      </c>
      <c r="D18" s="34" t="s">
        <v>198</v>
      </c>
      <c r="E18" s="171">
        <v>1</v>
      </c>
      <c r="F18" s="167"/>
      <c r="G18" s="167">
        <f t="shared" si="0"/>
        <v>0</v>
      </c>
      <c r="J18" s="1"/>
    </row>
    <row r="19" spans="1:10" ht="32.25" customHeight="1">
      <c r="A19" s="186" t="s">
        <v>3230</v>
      </c>
      <c r="B19" s="187"/>
      <c r="C19" s="187"/>
      <c r="D19" s="187"/>
      <c r="E19" s="187"/>
      <c r="F19" s="188"/>
      <c r="G19" s="168">
        <f>SUM(G11:G18)</f>
        <v>0</v>
      </c>
      <c r="J19" s="1"/>
    </row>
    <row r="20" spans="1:10" ht="31.8" customHeight="1">
      <c r="A20" s="135"/>
      <c r="B20" s="207" t="s">
        <v>4069</v>
      </c>
      <c r="C20" s="208"/>
      <c r="D20" s="54"/>
      <c r="E20" s="54"/>
      <c r="F20" s="55"/>
      <c r="G20" s="55"/>
      <c r="J20" s="1"/>
    </row>
    <row r="21" spans="1:10" ht="28.2" customHeight="1">
      <c r="A21" s="10" t="s">
        <v>1556</v>
      </c>
      <c r="B21" s="10" t="s">
        <v>1218</v>
      </c>
      <c r="C21" s="10" t="s">
        <v>1219</v>
      </c>
      <c r="D21" s="34" t="s">
        <v>56</v>
      </c>
      <c r="E21" s="171">
        <v>550</v>
      </c>
      <c r="F21" s="167"/>
      <c r="G21" s="167">
        <f aca="true" t="shared" si="1" ref="G21:G28">F21*E21</f>
        <v>0</v>
      </c>
      <c r="J21" s="1"/>
    </row>
    <row r="22" spans="1:10" ht="28.2" customHeight="1">
      <c r="A22" s="10" t="s">
        <v>1557</v>
      </c>
      <c r="B22" s="10" t="s">
        <v>1218</v>
      </c>
      <c r="C22" s="10" t="s">
        <v>1221</v>
      </c>
      <c r="D22" s="34" t="s">
        <v>56</v>
      </c>
      <c r="E22" s="171">
        <v>45</v>
      </c>
      <c r="F22" s="167"/>
      <c r="G22" s="167">
        <f t="shared" si="1"/>
        <v>0</v>
      </c>
      <c r="J22" s="1"/>
    </row>
    <row r="23" spans="1:10" ht="28.2" customHeight="1">
      <c r="A23" s="10" t="s">
        <v>1558</v>
      </c>
      <c r="B23" s="10" t="s">
        <v>1218</v>
      </c>
      <c r="C23" s="10" t="s">
        <v>1225</v>
      </c>
      <c r="D23" s="34" t="s">
        <v>56</v>
      </c>
      <c r="E23" s="171">
        <v>15</v>
      </c>
      <c r="F23" s="167"/>
      <c r="G23" s="167">
        <f t="shared" si="1"/>
        <v>0</v>
      </c>
      <c r="J23" s="1"/>
    </row>
    <row r="24" spans="1:10" ht="28.2" customHeight="1">
      <c r="A24" s="10" t="s">
        <v>1559</v>
      </c>
      <c r="B24" s="10" t="s">
        <v>1560</v>
      </c>
      <c r="C24" s="10" t="s">
        <v>1561</v>
      </c>
      <c r="D24" s="34" t="s">
        <v>46</v>
      </c>
      <c r="E24" s="171">
        <v>120</v>
      </c>
      <c r="F24" s="167"/>
      <c r="G24" s="167">
        <f t="shared" si="1"/>
        <v>0</v>
      </c>
      <c r="J24" s="1"/>
    </row>
    <row r="25" spans="1:10" ht="28.2" customHeight="1">
      <c r="A25" s="10" t="s">
        <v>1562</v>
      </c>
      <c r="B25" s="10" t="s">
        <v>1078</v>
      </c>
      <c r="C25" s="10" t="s">
        <v>1229</v>
      </c>
      <c r="D25" s="34" t="s">
        <v>46</v>
      </c>
      <c r="E25" s="171">
        <v>2</v>
      </c>
      <c r="F25" s="167"/>
      <c r="G25" s="167">
        <f t="shared" si="1"/>
        <v>0</v>
      </c>
      <c r="J25" s="1"/>
    </row>
    <row r="26" spans="1:10" ht="28.2" customHeight="1">
      <c r="A26" s="10" t="s">
        <v>1563</v>
      </c>
      <c r="B26" s="10" t="s">
        <v>1231</v>
      </c>
      <c r="C26" s="10" t="s">
        <v>1232</v>
      </c>
      <c r="D26" s="34" t="s">
        <v>46</v>
      </c>
      <c r="E26" s="171">
        <v>3</v>
      </c>
      <c r="F26" s="167"/>
      <c r="G26" s="167">
        <f t="shared" si="1"/>
        <v>0</v>
      </c>
      <c r="J26" s="1"/>
    </row>
    <row r="27" spans="1:10" ht="28.2" customHeight="1">
      <c r="A27" s="10" t="s">
        <v>1564</v>
      </c>
      <c r="B27" s="10" t="s">
        <v>1234</v>
      </c>
      <c r="C27" s="10" t="s">
        <v>1235</v>
      </c>
      <c r="D27" s="34" t="s">
        <v>46</v>
      </c>
      <c r="E27" s="171">
        <v>5</v>
      </c>
      <c r="F27" s="167"/>
      <c r="G27" s="167">
        <f t="shared" si="1"/>
        <v>0</v>
      </c>
      <c r="J27" s="1"/>
    </row>
    <row r="28" spans="1:10" ht="28.2" customHeight="1">
      <c r="A28" s="10" t="s">
        <v>1565</v>
      </c>
      <c r="B28" s="10" t="s">
        <v>1237</v>
      </c>
      <c r="C28" s="10" t="s">
        <v>1238</v>
      </c>
      <c r="D28" s="34" t="s">
        <v>46</v>
      </c>
      <c r="E28" s="171">
        <v>5</v>
      </c>
      <c r="F28" s="167"/>
      <c r="G28" s="167">
        <f t="shared" si="1"/>
        <v>0</v>
      </c>
      <c r="J28" s="1"/>
    </row>
    <row r="29" spans="1:10" ht="39" customHeight="1">
      <c r="A29" s="186" t="s">
        <v>3231</v>
      </c>
      <c r="B29" s="187"/>
      <c r="C29" s="187"/>
      <c r="D29" s="187"/>
      <c r="E29" s="187"/>
      <c r="F29" s="188"/>
      <c r="G29" s="168">
        <f>SUM(G21:G28)</f>
        <v>0</v>
      </c>
      <c r="J29" s="1"/>
    </row>
    <row r="30" spans="1:10" ht="15">
      <c r="A30" s="135"/>
      <c r="B30" s="207" t="s">
        <v>3232</v>
      </c>
      <c r="C30" s="208"/>
      <c r="D30" s="54"/>
      <c r="E30" s="54"/>
      <c r="F30" s="55"/>
      <c r="G30" s="55"/>
      <c r="J30" s="1"/>
    </row>
    <row r="31" spans="1:10" ht="15">
      <c r="A31" s="135"/>
      <c r="B31" s="207" t="s">
        <v>4070</v>
      </c>
      <c r="C31" s="208"/>
      <c r="D31" s="54"/>
      <c r="E31" s="54"/>
      <c r="F31" s="55"/>
      <c r="G31" s="55"/>
      <c r="J31" s="1"/>
    </row>
    <row r="32" spans="1:10" ht="28.2" customHeight="1">
      <c r="A32" s="10" t="s">
        <v>1566</v>
      </c>
      <c r="B32" s="10" t="s">
        <v>1240</v>
      </c>
      <c r="C32" s="10" t="s">
        <v>1243</v>
      </c>
      <c r="D32" s="34" t="s">
        <v>56</v>
      </c>
      <c r="E32" s="171">
        <v>895</v>
      </c>
      <c r="F32" s="167"/>
      <c r="G32" s="167">
        <f aca="true" t="shared" si="2" ref="G32:G39">F32*E32</f>
        <v>0</v>
      </c>
      <c r="J32" s="1"/>
    </row>
    <row r="33" spans="1:10" ht="28.2" customHeight="1">
      <c r="A33" s="10" t="s">
        <v>1567</v>
      </c>
      <c r="B33" s="10" t="s">
        <v>1285</v>
      </c>
      <c r="C33" s="10" t="s">
        <v>1286</v>
      </c>
      <c r="D33" s="34" t="s">
        <v>56</v>
      </c>
      <c r="E33" s="171">
        <v>45</v>
      </c>
      <c r="F33" s="167"/>
      <c r="G33" s="167">
        <f t="shared" si="2"/>
        <v>0</v>
      </c>
      <c r="J33" s="1"/>
    </row>
    <row r="34" spans="1:10" ht="28.2" customHeight="1">
      <c r="A34" s="10" t="s">
        <v>1568</v>
      </c>
      <c r="B34" s="10" t="s">
        <v>1288</v>
      </c>
      <c r="C34" s="10" t="s">
        <v>1289</v>
      </c>
      <c r="D34" s="34" t="s">
        <v>46</v>
      </c>
      <c r="E34" s="171">
        <v>5</v>
      </c>
      <c r="F34" s="167"/>
      <c r="G34" s="167">
        <f t="shared" si="2"/>
        <v>0</v>
      </c>
      <c r="J34" s="1"/>
    </row>
    <row r="35" spans="1:10" ht="28.2" customHeight="1">
      <c r="A35" s="10" t="s">
        <v>1569</v>
      </c>
      <c r="B35" s="10" t="s">
        <v>1231</v>
      </c>
      <c r="C35" s="10" t="s">
        <v>1305</v>
      </c>
      <c r="D35" s="34" t="s">
        <v>46</v>
      </c>
      <c r="E35" s="171">
        <v>5</v>
      </c>
      <c r="F35" s="167"/>
      <c r="G35" s="167">
        <f t="shared" si="2"/>
        <v>0</v>
      </c>
      <c r="J35" s="1"/>
    </row>
    <row r="36" spans="1:10" ht="28.2" customHeight="1">
      <c r="A36" s="10" t="s">
        <v>1570</v>
      </c>
      <c r="B36" s="10" t="s">
        <v>1307</v>
      </c>
      <c r="C36" s="10" t="s">
        <v>1308</v>
      </c>
      <c r="D36" s="34" t="s">
        <v>198</v>
      </c>
      <c r="E36" s="171">
        <v>7</v>
      </c>
      <c r="F36" s="167"/>
      <c r="G36" s="167">
        <f t="shared" si="2"/>
        <v>0</v>
      </c>
      <c r="J36" s="1"/>
    </row>
    <row r="37" spans="1:10" ht="28.2" customHeight="1">
      <c r="A37" s="10" t="s">
        <v>1571</v>
      </c>
      <c r="B37" s="10" t="s">
        <v>1310</v>
      </c>
      <c r="C37" s="10" t="s">
        <v>1311</v>
      </c>
      <c r="D37" s="34" t="s">
        <v>198</v>
      </c>
      <c r="E37" s="171">
        <v>165</v>
      </c>
      <c r="F37" s="167"/>
      <c r="G37" s="167">
        <f t="shared" si="2"/>
        <v>0</v>
      </c>
      <c r="J37" s="1"/>
    </row>
    <row r="38" spans="1:10" ht="28.2" customHeight="1">
      <c r="A38" s="10" t="s">
        <v>1572</v>
      </c>
      <c r="B38" s="10" t="s">
        <v>1326</v>
      </c>
      <c r="C38" s="10" t="s">
        <v>1327</v>
      </c>
      <c r="D38" s="34" t="s">
        <v>198</v>
      </c>
      <c r="E38" s="171">
        <v>14</v>
      </c>
      <c r="F38" s="167"/>
      <c r="G38" s="167">
        <f t="shared" si="2"/>
        <v>0</v>
      </c>
      <c r="J38" s="1"/>
    </row>
    <row r="39" spans="1:10" ht="28.2" customHeight="1">
      <c r="A39" s="10" t="s">
        <v>1573</v>
      </c>
      <c r="B39" s="10" t="s">
        <v>1449</v>
      </c>
      <c r="C39" s="10" t="s">
        <v>1450</v>
      </c>
      <c r="D39" s="34" t="s">
        <v>1451</v>
      </c>
      <c r="E39" s="171">
        <v>14</v>
      </c>
      <c r="F39" s="167"/>
      <c r="G39" s="167">
        <f t="shared" si="2"/>
        <v>0</v>
      </c>
      <c r="J39" s="1"/>
    </row>
    <row r="40" spans="1:10" ht="36.75" customHeight="1">
      <c r="A40" s="186" t="s">
        <v>3233</v>
      </c>
      <c r="B40" s="187"/>
      <c r="C40" s="187"/>
      <c r="D40" s="187"/>
      <c r="E40" s="187"/>
      <c r="F40" s="188"/>
      <c r="G40" s="168">
        <f>SUM(G32:G39)</f>
        <v>0</v>
      </c>
      <c r="J40" s="1"/>
    </row>
    <row r="41" spans="1:10" ht="37.8" customHeight="1">
      <c r="A41" s="135"/>
      <c r="B41" s="207" t="s">
        <v>4071</v>
      </c>
      <c r="C41" s="208"/>
      <c r="D41" s="54"/>
      <c r="E41" s="54"/>
      <c r="F41" s="55"/>
      <c r="G41" s="55"/>
      <c r="J41" s="1"/>
    </row>
    <row r="42" spans="1:10" ht="28.2" customHeight="1">
      <c r="A42" s="10" t="s">
        <v>1574</v>
      </c>
      <c r="B42" s="10" t="s">
        <v>1240</v>
      </c>
      <c r="C42" s="10" t="s">
        <v>1243</v>
      </c>
      <c r="D42" s="34" t="s">
        <v>56</v>
      </c>
      <c r="E42" s="171">
        <v>220</v>
      </c>
      <c r="F42" s="167"/>
      <c r="G42" s="167">
        <f aca="true" t="shared" si="3" ref="G42:G49">F42*E42</f>
        <v>0</v>
      </c>
      <c r="J42" s="1"/>
    </row>
    <row r="43" spans="1:10" ht="28.2" customHeight="1">
      <c r="A43" s="10" t="s">
        <v>1575</v>
      </c>
      <c r="B43" s="10" t="s">
        <v>1285</v>
      </c>
      <c r="C43" s="10" t="s">
        <v>1286</v>
      </c>
      <c r="D43" s="34" t="s">
        <v>56</v>
      </c>
      <c r="E43" s="171">
        <v>104</v>
      </c>
      <c r="F43" s="167"/>
      <c r="G43" s="167">
        <f t="shared" si="3"/>
        <v>0</v>
      </c>
      <c r="J43" s="1"/>
    </row>
    <row r="44" spans="1:10" ht="28.2" customHeight="1">
      <c r="A44" s="10" t="s">
        <v>1576</v>
      </c>
      <c r="B44" s="10" t="s">
        <v>1252</v>
      </c>
      <c r="C44" s="10" t="s">
        <v>1255</v>
      </c>
      <c r="D44" s="34" t="s">
        <v>56</v>
      </c>
      <c r="E44" s="171">
        <v>140</v>
      </c>
      <c r="F44" s="167"/>
      <c r="G44" s="167">
        <f t="shared" si="3"/>
        <v>0</v>
      </c>
      <c r="J44" s="1"/>
    </row>
    <row r="45" spans="1:10" ht="28.2" customHeight="1">
      <c r="A45" s="10" t="s">
        <v>1577</v>
      </c>
      <c r="B45" s="10" t="s">
        <v>1465</v>
      </c>
      <c r="C45" s="10" t="s">
        <v>1466</v>
      </c>
      <c r="D45" s="34" t="s">
        <v>56</v>
      </c>
      <c r="E45" s="171">
        <v>20</v>
      </c>
      <c r="F45" s="167"/>
      <c r="G45" s="167">
        <f t="shared" si="3"/>
        <v>0</v>
      </c>
      <c r="J45" s="1"/>
    </row>
    <row r="46" spans="1:10" ht="28.2" customHeight="1">
      <c r="A46" s="10" t="s">
        <v>1578</v>
      </c>
      <c r="B46" s="10" t="s">
        <v>1476</v>
      </c>
      <c r="C46" s="10" t="s">
        <v>1477</v>
      </c>
      <c r="D46" s="34" t="s">
        <v>46</v>
      </c>
      <c r="E46" s="171">
        <v>54</v>
      </c>
      <c r="F46" s="167"/>
      <c r="G46" s="167">
        <f t="shared" si="3"/>
        <v>0</v>
      </c>
      <c r="J46" s="1"/>
    </row>
    <row r="47" spans="1:10" ht="28.2" customHeight="1">
      <c r="A47" s="10" t="s">
        <v>1579</v>
      </c>
      <c r="B47" s="10" t="s">
        <v>1481</v>
      </c>
      <c r="C47" s="10" t="s">
        <v>1482</v>
      </c>
      <c r="D47" s="34" t="s">
        <v>46</v>
      </c>
      <c r="E47" s="171">
        <v>4</v>
      </c>
      <c r="F47" s="167"/>
      <c r="G47" s="167">
        <f t="shared" si="3"/>
        <v>0</v>
      </c>
      <c r="J47" s="1"/>
    </row>
    <row r="48" spans="1:10" ht="28.2" customHeight="1">
      <c r="A48" s="10" t="s">
        <v>1580</v>
      </c>
      <c r="B48" s="10" t="s">
        <v>1449</v>
      </c>
      <c r="C48" s="10" t="s">
        <v>1450</v>
      </c>
      <c r="D48" s="34" t="s">
        <v>1451</v>
      </c>
      <c r="E48" s="171">
        <v>10</v>
      </c>
      <c r="F48" s="167"/>
      <c r="G48" s="167">
        <f t="shared" si="3"/>
        <v>0</v>
      </c>
      <c r="J48" s="1"/>
    </row>
    <row r="49" spans="1:10" ht="28.2" customHeight="1">
      <c r="A49" s="10" t="s">
        <v>1581</v>
      </c>
      <c r="B49" s="10" t="s">
        <v>1485</v>
      </c>
      <c r="C49" s="10" t="s">
        <v>1486</v>
      </c>
      <c r="D49" s="34" t="s">
        <v>1451</v>
      </c>
      <c r="E49" s="171">
        <v>2</v>
      </c>
      <c r="F49" s="167"/>
      <c r="G49" s="167">
        <f t="shared" si="3"/>
        <v>0</v>
      </c>
      <c r="J49" s="1"/>
    </row>
    <row r="50" spans="1:10" ht="34.5" customHeight="1">
      <c r="A50" s="186" t="s">
        <v>3234</v>
      </c>
      <c r="B50" s="187"/>
      <c r="C50" s="187"/>
      <c r="D50" s="187"/>
      <c r="E50" s="187"/>
      <c r="F50" s="188"/>
      <c r="G50" s="168">
        <f>SUM(G42:G49)</f>
        <v>0</v>
      </c>
      <c r="J50" s="1"/>
    </row>
    <row r="51" spans="1:10" ht="39.75" customHeight="1">
      <c r="A51" s="186" t="s">
        <v>3235</v>
      </c>
      <c r="B51" s="187"/>
      <c r="C51" s="187"/>
      <c r="D51" s="187"/>
      <c r="E51" s="187"/>
      <c r="F51" s="188"/>
      <c r="G51" s="168">
        <f>G50+G40</f>
        <v>0</v>
      </c>
      <c r="J51" s="1"/>
    </row>
    <row r="52" spans="1:10" ht="38.4" customHeight="1">
      <c r="A52" s="135"/>
      <c r="B52" s="206" t="s">
        <v>4072</v>
      </c>
      <c r="C52" s="206"/>
      <c r="D52" s="54"/>
      <c r="E52" s="54"/>
      <c r="F52" s="55"/>
      <c r="G52" s="55"/>
      <c r="J52" s="1"/>
    </row>
    <row r="53" spans="1:10" ht="28.2" customHeight="1">
      <c r="A53" s="10" t="s">
        <v>1117</v>
      </c>
      <c r="B53" s="10" t="s">
        <v>1488</v>
      </c>
      <c r="C53" s="10" t="s">
        <v>1491</v>
      </c>
      <c r="D53" s="34" t="s">
        <v>56</v>
      </c>
      <c r="E53" s="171">
        <v>135</v>
      </c>
      <c r="F53" s="167"/>
      <c r="G53" s="167">
        <f aca="true" t="shared" si="4" ref="G53:G65">F53*E53</f>
        <v>0</v>
      </c>
      <c r="J53" s="1"/>
    </row>
    <row r="54" spans="1:10" ht="28.2" customHeight="1">
      <c r="A54" s="10" t="s">
        <v>1119</v>
      </c>
      <c r="B54" s="10" t="s">
        <v>1240</v>
      </c>
      <c r="C54" s="10" t="s">
        <v>1260</v>
      </c>
      <c r="D54" s="34" t="s">
        <v>56</v>
      </c>
      <c r="E54" s="171">
        <v>500</v>
      </c>
      <c r="F54" s="167"/>
      <c r="G54" s="167">
        <f t="shared" si="4"/>
        <v>0</v>
      </c>
      <c r="J54" s="1"/>
    </row>
    <row r="55" spans="1:10" ht="28.2" customHeight="1">
      <c r="A55" s="10" t="s">
        <v>1122</v>
      </c>
      <c r="B55" s="10" t="s">
        <v>1240</v>
      </c>
      <c r="C55" s="10" t="s">
        <v>1496</v>
      </c>
      <c r="D55" s="34" t="s">
        <v>56</v>
      </c>
      <c r="E55" s="171">
        <v>1200</v>
      </c>
      <c r="F55" s="167"/>
      <c r="G55" s="167">
        <f t="shared" si="4"/>
        <v>0</v>
      </c>
      <c r="J55" s="1"/>
    </row>
    <row r="56" spans="1:10" ht="28.2" customHeight="1">
      <c r="A56" s="10" t="s">
        <v>1125</v>
      </c>
      <c r="B56" s="10" t="s">
        <v>1498</v>
      </c>
      <c r="C56" s="10" t="s">
        <v>1499</v>
      </c>
      <c r="D56" s="34" t="s">
        <v>198</v>
      </c>
      <c r="E56" s="171">
        <v>4</v>
      </c>
      <c r="F56" s="167"/>
      <c r="G56" s="167">
        <f t="shared" si="4"/>
        <v>0</v>
      </c>
      <c r="J56" s="1"/>
    </row>
    <row r="57" spans="1:10" ht="28.2" customHeight="1">
      <c r="A57" s="10" t="s">
        <v>1582</v>
      </c>
      <c r="B57" s="10" t="s">
        <v>1498</v>
      </c>
      <c r="C57" s="10" t="s">
        <v>1501</v>
      </c>
      <c r="D57" s="34" t="s">
        <v>198</v>
      </c>
      <c r="E57" s="171">
        <v>1</v>
      </c>
      <c r="F57" s="167"/>
      <c r="G57" s="167">
        <f t="shared" si="4"/>
        <v>0</v>
      </c>
      <c r="J57" s="1"/>
    </row>
    <row r="58" spans="1:10" ht="28.2" customHeight="1">
      <c r="A58" s="10" t="s">
        <v>1583</v>
      </c>
      <c r="B58" s="10" t="s">
        <v>1498</v>
      </c>
      <c r="C58" s="10" t="s">
        <v>1503</v>
      </c>
      <c r="D58" s="34" t="s">
        <v>198</v>
      </c>
      <c r="E58" s="171">
        <v>3</v>
      </c>
      <c r="F58" s="167"/>
      <c r="G58" s="167">
        <f t="shared" si="4"/>
        <v>0</v>
      </c>
      <c r="J58" s="1"/>
    </row>
    <row r="59" spans="1:10" ht="28.2" customHeight="1">
      <c r="A59" s="10" t="s">
        <v>1584</v>
      </c>
      <c r="B59" s="10" t="s">
        <v>1498</v>
      </c>
      <c r="C59" s="10" t="s">
        <v>1505</v>
      </c>
      <c r="D59" s="34" t="s">
        <v>198</v>
      </c>
      <c r="E59" s="171">
        <v>12</v>
      </c>
      <c r="F59" s="167"/>
      <c r="G59" s="167">
        <f t="shared" si="4"/>
        <v>0</v>
      </c>
      <c r="J59" s="1"/>
    </row>
    <row r="60" spans="1:10" ht="28.2" customHeight="1">
      <c r="A60" s="10" t="s">
        <v>1585</v>
      </c>
      <c r="B60" s="10" t="s">
        <v>1498</v>
      </c>
      <c r="C60" s="10" t="s">
        <v>1507</v>
      </c>
      <c r="D60" s="34" t="s">
        <v>198</v>
      </c>
      <c r="E60" s="171">
        <v>4</v>
      </c>
      <c r="F60" s="167"/>
      <c r="G60" s="167">
        <f t="shared" si="4"/>
        <v>0</v>
      </c>
      <c r="J60" s="1"/>
    </row>
    <row r="61" spans="1:10" ht="28.2" customHeight="1">
      <c r="A61" s="10" t="s">
        <v>1586</v>
      </c>
      <c r="B61" s="10" t="s">
        <v>1498</v>
      </c>
      <c r="C61" s="10" t="s">
        <v>1509</v>
      </c>
      <c r="D61" s="34" t="s">
        <v>198</v>
      </c>
      <c r="E61" s="171">
        <v>12</v>
      </c>
      <c r="F61" s="167"/>
      <c r="G61" s="167">
        <f t="shared" si="4"/>
        <v>0</v>
      </c>
      <c r="J61" s="1"/>
    </row>
    <row r="62" spans="1:10" ht="28.2" customHeight="1">
      <c r="A62" s="10" t="s">
        <v>1587</v>
      </c>
      <c r="B62" s="10" t="s">
        <v>1498</v>
      </c>
      <c r="C62" s="10" t="s">
        <v>1515</v>
      </c>
      <c r="D62" s="34" t="s">
        <v>198</v>
      </c>
      <c r="E62" s="171">
        <v>13</v>
      </c>
      <c r="F62" s="167"/>
      <c r="G62" s="167">
        <f t="shared" si="4"/>
        <v>0</v>
      </c>
      <c r="J62" s="1"/>
    </row>
    <row r="63" spans="1:10" ht="28.2" customHeight="1">
      <c r="A63" s="10" t="s">
        <v>1588</v>
      </c>
      <c r="B63" s="10" t="s">
        <v>1498</v>
      </c>
      <c r="C63" s="10" t="s">
        <v>1517</v>
      </c>
      <c r="D63" s="34" t="s">
        <v>198</v>
      </c>
      <c r="E63" s="171">
        <v>71</v>
      </c>
      <c r="F63" s="167"/>
      <c r="G63" s="167">
        <f t="shared" si="4"/>
        <v>0</v>
      </c>
      <c r="J63" s="1"/>
    </row>
    <row r="64" spans="1:10" ht="28.2" customHeight="1">
      <c r="A64" s="10" t="s">
        <v>1589</v>
      </c>
      <c r="B64" s="10" t="s">
        <v>1519</v>
      </c>
      <c r="C64" s="10" t="s">
        <v>1520</v>
      </c>
      <c r="D64" s="34" t="s">
        <v>46</v>
      </c>
      <c r="E64" s="171">
        <v>1</v>
      </c>
      <c r="F64" s="167"/>
      <c r="G64" s="167">
        <f t="shared" si="4"/>
        <v>0</v>
      </c>
      <c r="J64" s="1"/>
    </row>
    <row r="65" spans="1:10" ht="28.2" customHeight="1">
      <c r="A65" s="10" t="s">
        <v>1590</v>
      </c>
      <c r="B65" s="10" t="s">
        <v>1498</v>
      </c>
      <c r="C65" s="10" t="s">
        <v>1522</v>
      </c>
      <c r="D65" s="34" t="s">
        <v>198</v>
      </c>
      <c r="E65" s="171">
        <v>1</v>
      </c>
      <c r="F65" s="167"/>
      <c r="G65" s="167">
        <f t="shared" si="4"/>
        <v>0</v>
      </c>
      <c r="J65" s="1"/>
    </row>
    <row r="66" spans="1:10" ht="37.5" customHeight="1">
      <c r="A66" s="186" t="s">
        <v>3236</v>
      </c>
      <c r="B66" s="187"/>
      <c r="C66" s="187"/>
      <c r="D66" s="187"/>
      <c r="E66" s="187"/>
      <c r="F66" s="188"/>
      <c r="G66" s="168">
        <f>SUM(G53:G65)</f>
        <v>0</v>
      </c>
      <c r="J66" s="1"/>
    </row>
    <row r="67" spans="1:10" ht="32.4" customHeight="1">
      <c r="A67" s="135"/>
      <c r="B67" s="206" t="s">
        <v>4073</v>
      </c>
      <c r="C67" s="206"/>
      <c r="D67" s="54"/>
      <c r="E67" s="54"/>
      <c r="F67" s="55"/>
      <c r="G67" s="55"/>
      <c r="J67" s="1"/>
    </row>
    <row r="68" spans="1:10" ht="28.2" customHeight="1">
      <c r="A68" s="10" t="s">
        <v>1591</v>
      </c>
      <c r="B68" s="10" t="s">
        <v>1383</v>
      </c>
      <c r="C68" s="10" t="s">
        <v>1592</v>
      </c>
      <c r="D68" s="34" t="s">
        <v>56</v>
      </c>
      <c r="E68" s="171">
        <v>510</v>
      </c>
      <c r="F68" s="167"/>
      <c r="G68" s="167">
        <f aca="true" t="shared" si="5" ref="G68:G80">F68*E68</f>
        <v>0</v>
      </c>
      <c r="J68" s="1"/>
    </row>
    <row r="69" spans="1:10" ht="43.95" customHeight="1">
      <c r="A69" s="10" t="s">
        <v>1593</v>
      </c>
      <c r="B69" s="10" t="s">
        <v>4060</v>
      </c>
      <c r="C69" s="10" t="s">
        <v>1594</v>
      </c>
      <c r="D69" s="34" t="s">
        <v>46</v>
      </c>
      <c r="E69" s="171">
        <v>94</v>
      </c>
      <c r="F69" s="167"/>
      <c r="G69" s="167">
        <f t="shared" si="5"/>
        <v>0</v>
      </c>
      <c r="J69" s="1"/>
    </row>
    <row r="70" spans="1:10" ht="28.2" customHeight="1">
      <c r="A70" s="10" t="s">
        <v>1595</v>
      </c>
      <c r="B70" s="10" t="s">
        <v>4060</v>
      </c>
      <c r="C70" s="10" t="s">
        <v>1596</v>
      </c>
      <c r="D70" s="34" t="s">
        <v>46</v>
      </c>
      <c r="E70" s="171">
        <v>84</v>
      </c>
      <c r="F70" s="167"/>
      <c r="G70" s="167">
        <f t="shared" si="5"/>
        <v>0</v>
      </c>
      <c r="J70" s="1"/>
    </row>
    <row r="71" spans="1:10" ht="28.2" customHeight="1">
      <c r="A71" s="10" t="s">
        <v>1597</v>
      </c>
      <c r="B71" s="10" t="s">
        <v>4061</v>
      </c>
      <c r="C71" s="10" t="s">
        <v>1598</v>
      </c>
      <c r="D71" s="34" t="s">
        <v>46</v>
      </c>
      <c r="E71" s="171">
        <v>12</v>
      </c>
      <c r="F71" s="167"/>
      <c r="G71" s="167">
        <f t="shared" si="5"/>
        <v>0</v>
      </c>
      <c r="J71" s="1"/>
    </row>
    <row r="72" spans="1:10" ht="28.2" customHeight="1">
      <c r="A72" s="10" t="s">
        <v>1599</v>
      </c>
      <c r="B72" s="10" t="s">
        <v>1600</v>
      </c>
      <c r="C72" s="10" t="s">
        <v>1601</v>
      </c>
      <c r="D72" s="34" t="s">
        <v>46</v>
      </c>
      <c r="E72" s="171">
        <v>2</v>
      </c>
      <c r="F72" s="167"/>
      <c r="G72" s="167">
        <f t="shared" si="5"/>
        <v>0</v>
      </c>
      <c r="J72" s="1"/>
    </row>
    <row r="73" spans="1:10" ht="28.2" customHeight="1">
      <c r="A73" s="10" t="s">
        <v>1602</v>
      </c>
      <c r="B73" s="10" t="s">
        <v>1240</v>
      </c>
      <c r="C73" s="10" t="s">
        <v>1603</v>
      </c>
      <c r="D73" s="34" t="s">
        <v>56</v>
      </c>
      <c r="E73" s="171">
        <v>180</v>
      </c>
      <c r="F73" s="167"/>
      <c r="G73" s="167">
        <f t="shared" si="5"/>
        <v>0</v>
      </c>
      <c r="J73" s="1"/>
    </row>
    <row r="74" spans="1:10" ht="28.2" customHeight="1">
      <c r="A74" s="10" t="s">
        <v>1604</v>
      </c>
      <c r="B74" s="10" t="s">
        <v>1240</v>
      </c>
      <c r="C74" s="10" t="s">
        <v>1605</v>
      </c>
      <c r="D74" s="34" t="s">
        <v>56</v>
      </c>
      <c r="E74" s="171">
        <v>542</v>
      </c>
      <c r="F74" s="167"/>
      <c r="G74" s="167">
        <f t="shared" si="5"/>
        <v>0</v>
      </c>
      <c r="J74" s="1"/>
    </row>
    <row r="75" spans="1:10" ht="28.2" customHeight="1">
      <c r="A75" s="10" t="s">
        <v>1606</v>
      </c>
      <c r="B75" s="10" t="s">
        <v>1607</v>
      </c>
      <c r="C75" s="10" t="s">
        <v>1608</v>
      </c>
      <c r="D75" s="34" t="s">
        <v>56</v>
      </c>
      <c r="E75" s="171">
        <v>20</v>
      </c>
      <c r="F75" s="167"/>
      <c r="G75" s="167">
        <f t="shared" si="5"/>
        <v>0</v>
      </c>
      <c r="J75" s="1"/>
    </row>
    <row r="76" spans="1:10" ht="28.2" customHeight="1">
      <c r="A76" s="10" t="s">
        <v>1609</v>
      </c>
      <c r="B76" s="10" t="s">
        <v>1610</v>
      </c>
      <c r="C76" s="10" t="s">
        <v>1611</v>
      </c>
      <c r="D76" s="34" t="s">
        <v>56</v>
      </c>
      <c r="E76" s="171">
        <v>20</v>
      </c>
      <c r="F76" s="167"/>
      <c r="G76" s="167">
        <f t="shared" si="5"/>
        <v>0</v>
      </c>
      <c r="J76" s="1"/>
    </row>
    <row r="77" spans="1:10" ht="28.2" customHeight="1">
      <c r="A77" s="10" t="s">
        <v>1612</v>
      </c>
      <c r="B77" s="10" t="s">
        <v>1528</v>
      </c>
      <c r="C77" s="10" t="s">
        <v>1613</v>
      </c>
      <c r="D77" s="34" t="s">
        <v>46</v>
      </c>
      <c r="E77" s="171">
        <v>1</v>
      </c>
      <c r="F77" s="167"/>
      <c r="G77" s="167">
        <f t="shared" si="5"/>
        <v>0</v>
      </c>
      <c r="J77" s="1"/>
    </row>
    <row r="78" spans="1:10" ht="28.2" customHeight="1">
      <c r="A78" s="10" t="s">
        <v>1614</v>
      </c>
      <c r="B78" s="10" t="s">
        <v>3105</v>
      </c>
      <c r="C78" s="10" t="s">
        <v>1615</v>
      </c>
      <c r="D78" s="34" t="s">
        <v>46</v>
      </c>
      <c r="E78" s="171">
        <v>1</v>
      </c>
      <c r="F78" s="167"/>
      <c r="G78" s="167">
        <f t="shared" si="5"/>
        <v>0</v>
      </c>
      <c r="J78" s="1"/>
    </row>
    <row r="79" spans="1:10" ht="28.2" customHeight="1">
      <c r="A79" s="10" t="s">
        <v>1616</v>
      </c>
      <c r="B79" s="10" t="s">
        <v>3105</v>
      </c>
      <c r="C79" s="10" t="s">
        <v>1617</v>
      </c>
      <c r="D79" s="34" t="s">
        <v>198</v>
      </c>
      <c r="E79" s="171">
        <v>1</v>
      </c>
      <c r="F79" s="167"/>
      <c r="G79" s="167">
        <f t="shared" si="5"/>
        <v>0</v>
      </c>
      <c r="J79" s="1"/>
    </row>
    <row r="80" spans="1:10" ht="28.2" customHeight="1">
      <c r="A80" s="10" t="s">
        <v>1618</v>
      </c>
      <c r="B80" s="10" t="s">
        <v>3105</v>
      </c>
      <c r="C80" s="10" t="s">
        <v>1619</v>
      </c>
      <c r="D80" s="34" t="s">
        <v>198</v>
      </c>
      <c r="E80" s="171">
        <v>1</v>
      </c>
      <c r="F80" s="167"/>
      <c r="G80" s="167">
        <f t="shared" si="5"/>
        <v>0</v>
      </c>
      <c r="J80" s="1"/>
    </row>
    <row r="81" spans="1:10" ht="31.5" customHeight="1">
      <c r="A81" s="186" t="s">
        <v>3237</v>
      </c>
      <c r="B81" s="187"/>
      <c r="C81" s="187"/>
      <c r="D81" s="187"/>
      <c r="E81" s="187"/>
      <c r="F81" s="188"/>
      <c r="G81" s="168">
        <f>SUM(G68:G80)</f>
        <v>0</v>
      </c>
      <c r="J81" s="1"/>
    </row>
    <row r="82" spans="1:10" ht="15">
      <c r="A82" s="135"/>
      <c r="B82" s="206" t="s">
        <v>4082</v>
      </c>
      <c r="C82" s="206"/>
      <c r="D82" s="54"/>
      <c r="E82" s="54"/>
      <c r="F82" s="55"/>
      <c r="G82" s="55"/>
      <c r="J82" s="1"/>
    </row>
    <row r="83" spans="1:10" ht="244.8">
      <c r="A83" s="175" t="s">
        <v>1179</v>
      </c>
      <c r="B83" s="175" t="s">
        <v>3105</v>
      </c>
      <c r="C83" s="21" t="s">
        <v>4086</v>
      </c>
      <c r="D83" s="164" t="s">
        <v>46</v>
      </c>
      <c r="E83" s="173">
        <v>1</v>
      </c>
      <c r="F83" s="174"/>
      <c r="G83" s="174">
        <f aca="true" t="shared" si="6" ref="G83">F83*E83</f>
        <v>0</v>
      </c>
      <c r="J83" s="1"/>
    </row>
    <row r="84" spans="1:10" ht="302.4">
      <c r="A84" s="175" t="s">
        <v>4074</v>
      </c>
      <c r="B84" s="175" t="s">
        <v>3105</v>
      </c>
      <c r="C84" s="21" t="s">
        <v>4085</v>
      </c>
      <c r="D84" s="164" t="s">
        <v>46</v>
      </c>
      <c r="E84" s="173">
        <v>1</v>
      </c>
      <c r="F84" s="174"/>
      <c r="G84" s="174">
        <f aca="true" t="shared" si="7" ref="G84:G90">F84*E84</f>
        <v>0</v>
      </c>
      <c r="J84" s="1"/>
    </row>
    <row r="85" spans="1:10" ht="360">
      <c r="A85" s="175" t="s">
        <v>4075</v>
      </c>
      <c r="B85" s="175" t="s">
        <v>3105</v>
      </c>
      <c r="C85" s="21" t="s">
        <v>4087</v>
      </c>
      <c r="D85" s="164" t="s">
        <v>46</v>
      </c>
      <c r="E85" s="173">
        <v>3</v>
      </c>
      <c r="F85" s="174"/>
      <c r="G85" s="174">
        <f t="shared" si="7"/>
        <v>0</v>
      </c>
      <c r="J85" s="1"/>
    </row>
    <row r="86" spans="1:10" ht="115.2">
      <c r="A86" s="175" t="s">
        <v>4076</v>
      </c>
      <c r="B86" s="175" t="s">
        <v>3105</v>
      </c>
      <c r="C86" s="21" t="s">
        <v>4088</v>
      </c>
      <c r="D86" s="164" t="s">
        <v>46</v>
      </c>
      <c r="E86" s="173">
        <v>2</v>
      </c>
      <c r="F86" s="174"/>
      <c r="G86" s="174">
        <f t="shared" si="7"/>
        <v>0</v>
      </c>
      <c r="J86" s="1"/>
    </row>
    <row r="87" spans="1:10" ht="57.6">
      <c r="A87" s="175" t="s">
        <v>4077</v>
      </c>
      <c r="B87" s="175" t="s">
        <v>3105</v>
      </c>
      <c r="C87" s="21" t="s">
        <v>4089</v>
      </c>
      <c r="D87" s="164" t="s">
        <v>46</v>
      </c>
      <c r="E87" s="173">
        <v>1</v>
      </c>
      <c r="F87" s="174"/>
      <c r="G87" s="174">
        <f t="shared" si="7"/>
        <v>0</v>
      </c>
      <c r="J87" s="1"/>
    </row>
    <row r="88" spans="1:10" ht="57.6">
      <c r="A88" s="175" t="s">
        <v>4078</v>
      </c>
      <c r="B88" s="175" t="s">
        <v>3105</v>
      </c>
      <c r="C88" s="21" t="s">
        <v>4090</v>
      </c>
      <c r="D88" s="164" t="s">
        <v>46</v>
      </c>
      <c r="E88" s="173">
        <v>1</v>
      </c>
      <c r="F88" s="174"/>
      <c r="G88" s="174">
        <f t="shared" si="7"/>
        <v>0</v>
      </c>
      <c r="J88" s="1"/>
    </row>
    <row r="89" spans="1:10" ht="100.8">
      <c r="A89" s="175" t="s">
        <v>4079</v>
      </c>
      <c r="B89" s="175" t="s">
        <v>3105</v>
      </c>
      <c r="C89" s="21" t="s">
        <v>4091</v>
      </c>
      <c r="D89" s="164" t="s">
        <v>46</v>
      </c>
      <c r="E89" s="173">
        <v>1</v>
      </c>
      <c r="F89" s="174"/>
      <c r="G89" s="174">
        <f t="shared" si="7"/>
        <v>0</v>
      </c>
      <c r="J89" s="1"/>
    </row>
    <row r="90" spans="1:10" ht="31.5" customHeight="1">
      <c r="A90" s="175" t="s">
        <v>4080</v>
      </c>
      <c r="B90" s="175" t="s">
        <v>3105</v>
      </c>
      <c r="C90" s="21" t="s">
        <v>4083</v>
      </c>
      <c r="D90" s="164" t="s">
        <v>46</v>
      </c>
      <c r="E90" s="173">
        <v>1</v>
      </c>
      <c r="F90" s="174"/>
      <c r="G90" s="174">
        <f t="shared" si="7"/>
        <v>0</v>
      </c>
      <c r="J90" s="1"/>
    </row>
    <row r="91" spans="1:10" ht="31.5" customHeight="1">
      <c r="A91" s="186" t="s">
        <v>4081</v>
      </c>
      <c r="B91" s="187"/>
      <c r="C91" s="187"/>
      <c r="D91" s="187"/>
      <c r="E91" s="187"/>
      <c r="F91" s="188"/>
      <c r="G91" s="168">
        <f>SUM(G83:G90)</f>
        <v>0</v>
      </c>
      <c r="J91" s="1"/>
    </row>
    <row r="92" spans="1:10" ht="33.75" customHeight="1">
      <c r="A92" s="223" t="s">
        <v>3361</v>
      </c>
      <c r="B92" s="224"/>
      <c r="C92" s="224"/>
      <c r="D92" s="224"/>
      <c r="E92" s="224"/>
      <c r="F92" s="225"/>
      <c r="G92" s="168">
        <f>G91+G81+G66+G51+G29+G19+G9</f>
        <v>0</v>
      </c>
      <c r="J92" s="1"/>
    </row>
    <row r="94" spans="4:9" ht="15">
      <c r="D94"/>
      <c r="E94"/>
      <c r="F94" s="1"/>
      <c r="G94" s="1"/>
      <c r="I94" s="1"/>
    </row>
    <row r="95" spans="1:9" ht="15">
      <c r="A95"/>
      <c r="B95"/>
      <c r="D95"/>
      <c r="E95" s="20"/>
      <c r="F95" s="1"/>
      <c r="G95" s="1"/>
      <c r="H95" s="5"/>
      <c r="I95" s="5"/>
    </row>
    <row r="96" spans="1:9" ht="30" customHeight="1">
      <c r="A96"/>
      <c r="B96"/>
      <c r="D96"/>
      <c r="E96" s="20"/>
      <c r="F96" s="200" t="s">
        <v>3311</v>
      </c>
      <c r="G96" s="200"/>
      <c r="H96" s="5"/>
      <c r="I96" s="5"/>
    </row>
  </sheetData>
  <mergeCells count="24">
    <mergeCell ref="A9:F9"/>
    <mergeCell ref="A1:G1"/>
    <mergeCell ref="A2:G2"/>
    <mergeCell ref="A3:G3"/>
    <mergeCell ref="B5:C5"/>
    <mergeCell ref="B6:C6"/>
    <mergeCell ref="A66:F66"/>
    <mergeCell ref="B10:C10"/>
    <mergeCell ref="A19:F19"/>
    <mergeCell ref="B20:C20"/>
    <mergeCell ref="A29:F29"/>
    <mergeCell ref="B30:C30"/>
    <mergeCell ref="B31:C31"/>
    <mergeCell ref="A40:F40"/>
    <mergeCell ref="B41:C41"/>
    <mergeCell ref="A50:F50"/>
    <mergeCell ref="A51:F51"/>
    <mergeCell ref="B52:C52"/>
    <mergeCell ref="B67:C67"/>
    <mergeCell ref="A81:F81"/>
    <mergeCell ref="A92:F92"/>
    <mergeCell ref="F96:G96"/>
    <mergeCell ref="B82:C82"/>
    <mergeCell ref="A91:F91"/>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headerFoot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E7810-873B-4676-949D-556BCD5BF8AE}">
  <sheetPr>
    <tabColor rgb="FF00B0F0"/>
    <pageSetUpPr fitToPage="1"/>
  </sheetPr>
  <dimension ref="A1:I33"/>
  <sheetViews>
    <sheetView tabSelected="1" workbookViewId="0" topLeftCell="A11">
      <selection activeCell="G29" sqref="G29"/>
    </sheetView>
  </sheetViews>
  <sheetFormatPr defaultColWidth="9.140625" defaultRowHeight="15"/>
  <cols>
    <col min="1" max="1" width="5.140625" style="26" customWidth="1"/>
    <col min="2" max="2" width="13.140625" style="3" customWidth="1"/>
    <col min="3" max="3" width="56.7109375" style="0" customWidth="1"/>
    <col min="4" max="4" width="6.00390625" style="3" bestFit="1" customWidth="1"/>
    <col min="5" max="5" width="8.8515625" style="25" customWidth="1"/>
    <col min="6" max="6" width="15.57421875" style="5" customWidth="1"/>
    <col min="7" max="7" width="17.00390625" style="5" customWidth="1"/>
    <col min="9" max="9" width="12.140625" style="1" bestFit="1" customWidth="1"/>
  </cols>
  <sheetData>
    <row r="1" spans="1:7" ht="25.8">
      <c r="A1" s="195" t="s">
        <v>3363</v>
      </c>
      <c r="B1" s="195"/>
      <c r="C1" s="195"/>
      <c r="D1" s="195"/>
      <c r="E1" s="195"/>
      <c r="F1" s="195"/>
      <c r="G1" s="195"/>
    </row>
    <row r="2" spans="1:7" ht="33.75" customHeight="1">
      <c r="A2" s="204" t="s">
        <v>3256</v>
      </c>
      <c r="B2" s="204"/>
      <c r="C2" s="204"/>
      <c r="D2" s="204"/>
      <c r="E2" s="204"/>
      <c r="F2" s="204"/>
      <c r="G2" s="204"/>
    </row>
    <row r="3" spans="1:7" ht="15">
      <c r="A3" s="180" t="s">
        <v>3259</v>
      </c>
      <c r="B3" s="180"/>
      <c r="C3" s="180"/>
      <c r="D3" s="180"/>
      <c r="E3" s="180"/>
      <c r="F3" s="180"/>
      <c r="G3" s="180"/>
    </row>
    <row r="4" spans="1:9" s="20" customFormat="1" ht="28.8">
      <c r="A4" s="22" t="s">
        <v>0</v>
      </c>
      <c r="B4" s="22" t="s">
        <v>1</v>
      </c>
      <c r="C4" s="22" t="s">
        <v>687</v>
      </c>
      <c r="D4" s="22" t="s">
        <v>688</v>
      </c>
      <c r="E4" s="22" t="s">
        <v>689</v>
      </c>
      <c r="F4" s="110" t="s">
        <v>3032</v>
      </c>
      <c r="G4" s="110" t="s">
        <v>3267</v>
      </c>
      <c r="I4" s="23"/>
    </row>
    <row r="5" spans="1:9" s="11" customFormat="1" ht="15">
      <c r="A5" s="78" t="s">
        <v>3307</v>
      </c>
      <c r="B5" s="205" t="s">
        <v>3308</v>
      </c>
      <c r="C5" s="205"/>
      <c r="D5" s="79"/>
      <c r="E5" s="80"/>
      <c r="F5" s="61"/>
      <c r="G5" s="61"/>
      <c r="I5" s="16"/>
    </row>
    <row r="6" spans="1:9" s="11" customFormat="1" ht="31.2" customHeight="1">
      <c r="A6" s="81"/>
      <c r="B6" s="206" t="s">
        <v>4062</v>
      </c>
      <c r="C6" s="206"/>
      <c r="D6" s="57"/>
      <c r="E6" s="82"/>
      <c r="F6" s="56"/>
      <c r="G6" s="56"/>
      <c r="I6" s="16"/>
    </row>
    <row r="7" spans="1:7" ht="28.8">
      <c r="A7" s="27" t="s">
        <v>1656</v>
      </c>
      <c r="B7" s="10" t="s">
        <v>1638</v>
      </c>
      <c r="C7" s="10" t="s">
        <v>1639</v>
      </c>
      <c r="D7" s="34" t="s">
        <v>46</v>
      </c>
      <c r="E7" s="171">
        <v>8</v>
      </c>
      <c r="F7" s="167"/>
      <c r="G7" s="167">
        <f>F7*E7</f>
        <v>0</v>
      </c>
    </row>
    <row r="8" spans="1:7" ht="28.8">
      <c r="A8" s="27" t="s">
        <v>1042</v>
      </c>
      <c r="B8" s="10" t="s">
        <v>1638</v>
      </c>
      <c r="C8" s="10" t="s">
        <v>1640</v>
      </c>
      <c r="D8" s="34" t="s">
        <v>46</v>
      </c>
      <c r="E8" s="171">
        <v>6</v>
      </c>
      <c r="F8" s="167"/>
      <c r="G8" s="167">
        <f aca="true" t="shared" si="0" ref="G8:G9">F8*E8</f>
        <v>0</v>
      </c>
    </row>
    <row r="9" spans="1:7" ht="28.8">
      <c r="A9" s="27" t="s">
        <v>1043</v>
      </c>
      <c r="B9" s="10" t="s">
        <v>1638</v>
      </c>
      <c r="C9" s="10" t="s">
        <v>1641</v>
      </c>
      <c r="D9" s="34" t="s">
        <v>46</v>
      </c>
      <c r="E9" s="171">
        <v>3</v>
      </c>
      <c r="F9" s="167"/>
      <c r="G9" s="167">
        <f t="shared" si="0"/>
        <v>0</v>
      </c>
    </row>
    <row r="10" spans="1:9" s="11" customFormat="1" ht="33" customHeight="1">
      <c r="A10" s="209" t="s">
        <v>3073</v>
      </c>
      <c r="B10" s="210"/>
      <c r="C10" s="210"/>
      <c r="D10" s="210"/>
      <c r="E10" s="210"/>
      <c r="F10" s="211"/>
      <c r="G10" s="168">
        <f>SUM(G7:G9)</f>
        <v>0</v>
      </c>
      <c r="H10" s="24"/>
      <c r="I10" s="1"/>
    </row>
    <row r="11" spans="1:9" s="11" customFormat="1" ht="15">
      <c r="A11" s="81"/>
      <c r="B11" s="206" t="s">
        <v>4063</v>
      </c>
      <c r="C11" s="206"/>
      <c r="D11" s="57"/>
      <c r="E11" s="82"/>
      <c r="F11" s="56"/>
      <c r="G11" s="56"/>
      <c r="I11" s="16"/>
    </row>
    <row r="12" spans="1:7" ht="28.8">
      <c r="A12" s="27" t="s">
        <v>1044</v>
      </c>
      <c r="B12" s="10" t="s">
        <v>1642</v>
      </c>
      <c r="C12" s="10" t="s">
        <v>1643</v>
      </c>
      <c r="D12" s="34" t="s">
        <v>46</v>
      </c>
      <c r="E12" s="171">
        <v>69</v>
      </c>
      <c r="F12" s="167"/>
      <c r="G12" s="167">
        <f aca="true" t="shared" si="1" ref="G12">F12*E12</f>
        <v>0</v>
      </c>
    </row>
    <row r="13" spans="1:9" s="11" customFormat="1" ht="34.5" customHeight="1">
      <c r="A13" s="209" t="s">
        <v>3074</v>
      </c>
      <c r="B13" s="210"/>
      <c r="C13" s="210"/>
      <c r="D13" s="210"/>
      <c r="E13" s="210"/>
      <c r="F13" s="211"/>
      <c r="G13" s="168">
        <f>SUM(G12)</f>
        <v>0</v>
      </c>
      <c r="H13" s="24"/>
      <c r="I13" s="1"/>
    </row>
    <row r="14" spans="1:9" s="11" customFormat="1" ht="15">
      <c r="A14" s="81"/>
      <c r="B14" s="206" t="s">
        <v>4064</v>
      </c>
      <c r="C14" s="206"/>
      <c r="D14" s="57"/>
      <c r="E14" s="82"/>
      <c r="F14" s="56"/>
      <c r="G14" s="56"/>
      <c r="I14" s="16"/>
    </row>
    <row r="15" spans="1:7" ht="28.8">
      <c r="A15" s="27" t="s">
        <v>1045</v>
      </c>
      <c r="B15" s="10" t="s">
        <v>1644</v>
      </c>
      <c r="C15" s="10" t="s">
        <v>1645</v>
      </c>
      <c r="D15" s="34" t="s">
        <v>9</v>
      </c>
      <c r="E15" s="171">
        <v>65</v>
      </c>
      <c r="F15" s="167"/>
      <c r="G15" s="167">
        <f aca="true" t="shared" si="2" ref="G15:G16">F15*E15</f>
        <v>0</v>
      </c>
    </row>
    <row r="16" spans="1:7" ht="28.8">
      <c r="A16" s="27" t="s">
        <v>1046</v>
      </c>
      <c r="B16" s="10" t="s">
        <v>1646</v>
      </c>
      <c r="C16" s="10" t="s">
        <v>1647</v>
      </c>
      <c r="D16" s="34" t="s">
        <v>9</v>
      </c>
      <c r="E16" s="171">
        <v>39</v>
      </c>
      <c r="F16" s="167"/>
      <c r="G16" s="167">
        <f t="shared" si="2"/>
        <v>0</v>
      </c>
    </row>
    <row r="17" spans="1:9" s="11" customFormat="1" ht="33.75" customHeight="1">
      <c r="A17" s="209" t="s">
        <v>3075</v>
      </c>
      <c r="B17" s="210"/>
      <c r="C17" s="210"/>
      <c r="D17" s="210"/>
      <c r="E17" s="210"/>
      <c r="F17" s="211"/>
      <c r="G17" s="168">
        <f>SUM(G15:G16)</f>
        <v>0</v>
      </c>
      <c r="H17" s="24"/>
      <c r="I17" s="1"/>
    </row>
    <row r="18" spans="1:9" s="11" customFormat="1" ht="15">
      <c r="A18" s="85"/>
      <c r="B18" s="227" t="s">
        <v>4065</v>
      </c>
      <c r="C18" s="227"/>
      <c r="D18" s="86"/>
      <c r="E18" s="87"/>
      <c r="F18" s="68"/>
      <c r="G18" s="68"/>
      <c r="I18" s="16"/>
    </row>
    <row r="19" spans="1:7" ht="28.8">
      <c r="A19" s="27" t="s">
        <v>1047</v>
      </c>
      <c r="B19" s="10" t="s">
        <v>1648</v>
      </c>
      <c r="C19" s="10" t="s">
        <v>1649</v>
      </c>
      <c r="D19" s="34" t="s">
        <v>9</v>
      </c>
      <c r="E19" s="171">
        <v>52</v>
      </c>
      <c r="F19" s="167"/>
      <c r="G19" s="167">
        <f aca="true" t="shared" si="3" ref="G19:G21">F19*E19</f>
        <v>0</v>
      </c>
    </row>
    <row r="20" spans="1:7" ht="28.8">
      <c r="A20" s="27" t="s">
        <v>1048</v>
      </c>
      <c r="B20" s="10" t="s">
        <v>1648</v>
      </c>
      <c r="C20" s="10" t="s">
        <v>1650</v>
      </c>
      <c r="D20" s="34" t="s">
        <v>9</v>
      </c>
      <c r="E20" s="171">
        <v>115</v>
      </c>
      <c r="F20" s="167"/>
      <c r="G20" s="167">
        <f t="shared" si="3"/>
        <v>0</v>
      </c>
    </row>
    <row r="21" spans="1:7" ht="28.8">
      <c r="A21" s="27" t="s">
        <v>1049</v>
      </c>
      <c r="B21" s="10" t="s">
        <v>1648</v>
      </c>
      <c r="C21" s="10" t="s">
        <v>1651</v>
      </c>
      <c r="D21" s="34" t="s">
        <v>9</v>
      </c>
      <c r="E21" s="171">
        <v>115</v>
      </c>
      <c r="F21" s="167"/>
      <c r="G21" s="167">
        <f t="shared" si="3"/>
        <v>0</v>
      </c>
    </row>
    <row r="22" spans="1:9" s="11" customFormat="1" ht="36.75" customHeight="1">
      <c r="A22" s="209" t="s">
        <v>3076</v>
      </c>
      <c r="B22" s="210"/>
      <c r="C22" s="210"/>
      <c r="D22" s="210"/>
      <c r="E22" s="210"/>
      <c r="F22" s="211"/>
      <c r="G22" s="168">
        <f>SUM(G19:G21)</f>
        <v>0</v>
      </c>
      <c r="H22" s="24"/>
      <c r="I22" s="1"/>
    </row>
    <row r="23" spans="1:9" s="11" customFormat="1" ht="28.8" customHeight="1">
      <c r="A23" s="88"/>
      <c r="B23" s="226" t="s">
        <v>4066</v>
      </c>
      <c r="C23" s="226"/>
      <c r="D23" s="89"/>
      <c r="E23" s="90"/>
      <c r="F23" s="91"/>
      <c r="G23" s="91"/>
      <c r="I23" s="16"/>
    </row>
    <row r="24" spans="1:7" ht="15">
      <c r="A24" s="27" t="s">
        <v>1050</v>
      </c>
      <c r="B24" s="7" t="s">
        <v>690</v>
      </c>
      <c r="C24" s="10" t="s">
        <v>1652</v>
      </c>
      <c r="D24" s="34" t="s">
        <v>9</v>
      </c>
      <c r="E24" s="171">
        <v>1246</v>
      </c>
      <c r="F24" s="167"/>
      <c r="G24" s="167">
        <f aca="true" t="shared" si="4" ref="G24:G27">F24*E24</f>
        <v>0</v>
      </c>
    </row>
    <row r="25" spans="1:7" ht="28.8">
      <c r="A25" s="27" t="s">
        <v>1657</v>
      </c>
      <c r="B25" s="7" t="s">
        <v>3078</v>
      </c>
      <c r="C25" s="10" t="s">
        <v>1653</v>
      </c>
      <c r="D25" s="34" t="s">
        <v>9</v>
      </c>
      <c r="E25" s="171">
        <v>1308</v>
      </c>
      <c r="F25" s="167"/>
      <c r="G25" s="167">
        <f t="shared" si="4"/>
        <v>0</v>
      </c>
    </row>
    <row r="26" spans="1:7" ht="28.8">
      <c r="A26" s="27" t="s">
        <v>1658</v>
      </c>
      <c r="B26" s="7" t="s">
        <v>3078</v>
      </c>
      <c r="C26" s="10" t="s">
        <v>1654</v>
      </c>
      <c r="D26" s="34" t="s">
        <v>9</v>
      </c>
      <c r="E26" s="171">
        <v>1308</v>
      </c>
      <c r="F26" s="167"/>
      <c r="G26" s="167">
        <f t="shared" si="4"/>
        <v>0</v>
      </c>
    </row>
    <row r="27" spans="1:7" ht="28.8">
      <c r="A27" s="27" t="s">
        <v>1659</v>
      </c>
      <c r="B27" s="7" t="s">
        <v>3078</v>
      </c>
      <c r="C27" s="10" t="s">
        <v>1655</v>
      </c>
      <c r="D27" s="34" t="s">
        <v>56</v>
      </c>
      <c r="E27" s="171">
        <v>42</v>
      </c>
      <c r="F27" s="167"/>
      <c r="G27" s="167">
        <f t="shared" si="4"/>
        <v>0</v>
      </c>
    </row>
    <row r="28" spans="1:9" s="11" customFormat="1" ht="29.25" customHeight="1">
      <c r="A28" s="209" t="s">
        <v>3077</v>
      </c>
      <c r="B28" s="210"/>
      <c r="C28" s="210"/>
      <c r="D28" s="210"/>
      <c r="E28" s="210"/>
      <c r="F28" s="211"/>
      <c r="G28" s="168">
        <f>SUM(G24:G27)</f>
        <v>0</v>
      </c>
      <c r="H28" s="24"/>
      <c r="I28" s="1"/>
    </row>
    <row r="29" spans="1:7" ht="39" customHeight="1">
      <c r="A29" s="201" t="s">
        <v>3362</v>
      </c>
      <c r="B29" s="202"/>
      <c r="C29" s="202"/>
      <c r="D29" s="202"/>
      <c r="E29" s="202"/>
      <c r="F29" s="203"/>
      <c r="G29" s="168">
        <f>G28+G22+G17+G13+G10</f>
        <v>0</v>
      </c>
    </row>
    <row r="31" spans="1:7" ht="15">
      <c r="A31" s="2"/>
      <c r="B31" s="20"/>
      <c r="D31"/>
      <c r="E31"/>
      <c r="F31" s="1"/>
      <c r="G31" s="1"/>
    </row>
    <row r="32" spans="1:9" ht="15">
      <c r="A32"/>
      <c r="B32"/>
      <c r="D32"/>
      <c r="E32" s="20"/>
      <c r="F32" s="1"/>
      <c r="G32" s="1"/>
      <c r="H32" s="5"/>
      <c r="I32" s="5"/>
    </row>
    <row r="33" spans="1:9" ht="30" customHeight="1">
      <c r="A33"/>
      <c r="B33"/>
      <c r="D33"/>
      <c r="E33" s="20"/>
      <c r="F33" s="200" t="s">
        <v>3311</v>
      </c>
      <c r="G33" s="200"/>
      <c r="H33" s="5"/>
      <c r="I33" s="5"/>
    </row>
  </sheetData>
  <mergeCells count="16">
    <mergeCell ref="A10:F10"/>
    <mergeCell ref="A1:G1"/>
    <mergeCell ref="A2:G2"/>
    <mergeCell ref="A3:G3"/>
    <mergeCell ref="B5:C5"/>
    <mergeCell ref="B6:C6"/>
    <mergeCell ref="B23:C23"/>
    <mergeCell ref="A28:F28"/>
    <mergeCell ref="A29:F29"/>
    <mergeCell ref="F33:G33"/>
    <mergeCell ref="B11:C11"/>
    <mergeCell ref="A13:F13"/>
    <mergeCell ref="B14:C14"/>
    <mergeCell ref="A17:F17"/>
    <mergeCell ref="B18:C18"/>
    <mergeCell ref="A22:F22"/>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headerFoot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F1233-D522-4F87-A270-9BA0A0C27FE3}">
  <sheetPr>
    <tabColor rgb="FF00B0F0"/>
    <pageSetUpPr fitToPage="1"/>
  </sheetPr>
  <dimension ref="A1:I12"/>
  <sheetViews>
    <sheetView workbookViewId="0" topLeftCell="A1">
      <selection activeCell="G6" sqref="G6"/>
    </sheetView>
  </sheetViews>
  <sheetFormatPr defaultColWidth="9.140625" defaultRowHeight="15"/>
  <cols>
    <col min="1" max="1" width="5.140625" style="26" customWidth="1"/>
    <col min="2" max="2" width="13.140625" style="3" customWidth="1"/>
    <col min="3" max="3" width="56.7109375" style="0" customWidth="1"/>
    <col min="4" max="4" width="6.7109375" style="3" bestFit="1" customWidth="1"/>
    <col min="5" max="5" width="9.140625" style="25" customWidth="1"/>
    <col min="6" max="6" width="15.57421875" style="5" customWidth="1"/>
    <col min="7" max="7" width="17.00390625" style="5" customWidth="1"/>
    <col min="9" max="9" width="12.140625" style="1" bestFit="1" customWidth="1"/>
  </cols>
  <sheetData>
    <row r="1" spans="1:7" ht="25.8">
      <c r="A1" s="195" t="s">
        <v>3363</v>
      </c>
      <c r="B1" s="195"/>
      <c r="C1" s="195"/>
      <c r="D1" s="195"/>
      <c r="E1" s="195"/>
      <c r="F1" s="195"/>
      <c r="G1" s="195"/>
    </row>
    <row r="2" spans="1:7" ht="42" customHeight="1">
      <c r="A2" s="204" t="s">
        <v>3375</v>
      </c>
      <c r="B2" s="204"/>
      <c r="C2" s="204"/>
      <c r="D2" s="204"/>
      <c r="E2" s="204"/>
      <c r="F2" s="204"/>
      <c r="G2" s="204"/>
    </row>
    <row r="3" spans="1:7" ht="15">
      <c r="A3" s="180" t="s">
        <v>3374</v>
      </c>
      <c r="B3" s="180"/>
      <c r="C3" s="180"/>
      <c r="D3" s="180"/>
      <c r="E3" s="180"/>
      <c r="F3" s="180"/>
      <c r="G3" s="180"/>
    </row>
    <row r="4" spans="1:9" s="20" customFormat="1" ht="28.8">
      <c r="A4" s="22" t="s">
        <v>0</v>
      </c>
      <c r="B4" s="22" t="s">
        <v>1</v>
      </c>
      <c r="C4" s="22" t="s">
        <v>687</v>
      </c>
      <c r="D4" s="22" t="s">
        <v>688</v>
      </c>
      <c r="E4" s="22" t="s">
        <v>689</v>
      </c>
      <c r="F4" s="110" t="s">
        <v>3032</v>
      </c>
      <c r="G4" s="110" t="s">
        <v>3267</v>
      </c>
      <c r="I4" s="23"/>
    </row>
    <row r="5" spans="1:9" s="11" customFormat="1" ht="15">
      <c r="A5" s="78" t="s">
        <v>3065</v>
      </c>
      <c r="B5" s="205" t="s">
        <v>3364</v>
      </c>
      <c r="C5" s="205"/>
      <c r="D5" s="79"/>
      <c r="E5" s="80"/>
      <c r="F5" s="61"/>
      <c r="G5" s="61"/>
      <c r="I5" s="16"/>
    </row>
    <row r="6" spans="1:7" ht="43.2">
      <c r="A6" s="27" t="s">
        <v>3367</v>
      </c>
      <c r="B6" s="7" t="s">
        <v>3078</v>
      </c>
      <c r="C6" s="10" t="s">
        <v>3370</v>
      </c>
      <c r="D6" s="14" t="s">
        <v>3366</v>
      </c>
      <c r="E6" s="14">
        <v>1</v>
      </c>
      <c r="F6" s="167"/>
      <c r="G6" s="167">
        <f aca="true" t="shared" si="0" ref="G6:G7">F6*E6</f>
        <v>0</v>
      </c>
    </row>
    <row r="7" spans="1:7" ht="43.2">
      <c r="A7" s="27" t="s">
        <v>3368</v>
      </c>
      <c r="B7" s="7" t="s">
        <v>3078</v>
      </c>
      <c r="C7" s="7" t="s">
        <v>3369</v>
      </c>
      <c r="D7" s="14" t="s">
        <v>3366</v>
      </c>
      <c r="E7" s="14">
        <v>1</v>
      </c>
      <c r="F7" s="167"/>
      <c r="G7" s="167">
        <f t="shared" si="0"/>
        <v>0</v>
      </c>
    </row>
    <row r="8" spans="1:7" ht="39" customHeight="1">
      <c r="A8" s="201" t="s">
        <v>3365</v>
      </c>
      <c r="B8" s="202"/>
      <c r="C8" s="202"/>
      <c r="D8" s="202"/>
      <c r="E8" s="202"/>
      <c r="F8" s="203"/>
      <c r="G8" s="168">
        <f>SUM(G6:G7)</f>
        <v>0</v>
      </c>
    </row>
    <row r="10" spans="1:7" ht="15">
      <c r="A10" s="2"/>
      <c r="B10" s="20"/>
      <c r="D10"/>
      <c r="E10"/>
      <c r="F10" s="1"/>
      <c r="G10" s="1"/>
    </row>
    <row r="11" spans="1:9" ht="15">
      <c r="A11"/>
      <c r="B11"/>
      <c r="D11"/>
      <c r="E11" s="20"/>
      <c r="F11" s="1"/>
      <c r="G11" s="1"/>
      <c r="H11" s="19"/>
      <c r="I11" s="19"/>
    </row>
    <row r="12" spans="1:9" ht="30" customHeight="1">
      <c r="A12"/>
      <c r="B12"/>
      <c r="D12"/>
      <c r="E12" s="20"/>
      <c r="F12" s="200" t="s">
        <v>3311</v>
      </c>
      <c r="G12" s="200"/>
      <c r="H12" s="19"/>
      <c r="I12" s="19"/>
    </row>
  </sheetData>
  <mergeCells count="6">
    <mergeCell ref="A8:F8"/>
    <mergeCell ref="F12:G12"/>
    <mergeCell ref="A1:G1"/>
    <mergeCell ref="A2:G2"/>
    <mergeCell ref="A3:G3"/>
    <mergeCell ref="B5:C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B20FE-1255-49F5-B0D3-26015D7CBFD5}">
  <sheetPr>
    <tabColor rgb="FF92D050"/>
    <pageSetUpPr fitToPage="1"/>
  </sheetPr>
  <dimension ref="A1:I429"/>
  <sheetViews>
    <sheetView workbookViewId="0" topLeftCell="A1">
      <pane ySplit="4" topLeftCell="A390" activePane="bottomLeft" state="frozen"/>
      <selection pane="bottomLeft" activeCell="B391" sqref="B391:C391"/>
    </sheetView>
  </sheetViews>
  <sheetFormatPr defaultColWidth="9.140625" defaultRowHeight="15"/>
  <cols>
    <col min="1" max="1" width="5.140625" style="0" customWidth="1"/>
    <col min="2" max="2" width="16.57421875" style="0" customWidth="1"/>
    <col min="3" max="3" width="56.7109375" style="0" customWidth="1"/>
    <col min="4" max="4" width="6.57421875" style="0" customWidth="1"/>
    <col min="5" max="5" width="9.8515625" style="20" bestFit="1" customWidth="1"/>
    <col min="6" max="6" width="15.57421875" style="1" customWidth="1"/>
    <col min="7" max="7" width="17.00390625" style="1" customWidth="1"/>
    <col min="8" max="8" width="14.140625" style="19" bestFit="1" customWidth="1"/>
    <col min="9" max="9" width="14.140625" style="19" customWidth="1"/>
  </cols>
  <sheetData>
    <row r="1" spans="1:7" ht="27.75" customHeight="1">
      <c r="A1" s="195" t="s">
        <v>3363</v>
      </c>
      <c r="B1" s="195"/>
      <c r="C1" s="195"/>
      <c r="D1" s="195"/>
      <c r="E1" s="195"/>
      <c r="F1" s="195"/>
      <c r="G1" s="195"/>
    </row>
    <row r="2" spans="1:7" ht="32.25" customHeight="1">
      <c r="A2" s="176" t="s">
        <v>3244</v>
      </c>
      <c r="B2" s="176"/>
      <c r="C2" s="176"/>
      <c r="D2" s="176"/>
      <c r="E2" s="176"/>
      <c r="F2" s="176"/>
      <c r="G2" s="176"/>
    </row>
    <row r="3" spans="1:7" ht="15">
      <c r="A3" s="180" t="s">
        <v>3258</v>
      </c>
      <c r="B3" s="180"/>
      <c r="C3" s="180"/>
      <c r="D3" s="180"/>
      <c r="E3" s="180"/>
      <c r="F3" s="180"/>
      <c r="G3" s="180"/>
    </row>
    <row r="4" spans="1:9" s="20" customFormat="1" ht="28.8">
      <c r="A4" s="22" t="s">
        <v>0</v>
      </c>
      <c r="B4" s="22" t="s">
        <v>1</v>
      </c>
      <c r="C4" s="22" t="s">
        <v>687</v>
      </c>
      <c r="D4" s="22" t="s">
        <v>688</v>
      </c>
      <c r="E4" s="22" t="s">
        <v>689</v>
      </c>
      <c r="F4" s="110" t="s">
        <v>3394</v>
      </c>
      <c r="G4" s="110" t="s">
        <v>3267</v>
      </c>
      <c r="H4" s="44"/>
      <c r="I4" s="44"/>
    </row>
    <row r="5" spans="1:9" s="11" customFormat="1" ht="15">
      <c r="A5" s="49" t="s">
        <v>3033</v>
      </c>
      <c r="B5" s="194" t="s">
        <v>3243</v>
      </c>
      <c r="C5" s="194"/>
      <c r="D5" s="49"/>
      <c r="E5" s="50"/>
      <c r="F5" s="51"/>
      <c r="G5" s="51"/>
      <c r="H5" s="45"/>
      <c r="I5" s="45"/>
    </row>
    <row r="6" spans="1:9" s="11" customFormat="1" ht="15">
      <c r="A6" s="46"/>
      <c r="B6" s="199" t="s">
        <v>3043</v>
      </c>
      <c r="C6" s="199"/>
      <c r="D6" s="46"/>
      <c r="E6" s="47"/>
      <c r="F6" s="48"/>
      <c r="G6" s="48"/>
      <c r="H6" s="45"/>
      <c r="I6" s="45"/>
    </row>
    <row r="7" spans="1:7" ht="43.2">
      <c r="A7" s="143" t="s">
        <v>2</v>
      </c>
      <c r="B7" s="143" t="s">
        <v>3</v>
      </c>
      <c r="C7" s="143" t="s">
        <v>4</v>
      </c>
      <c r="D7" s="143" t="s">
        <v>5</v>
      </c>
      <c r="E7" s="144">
        <v>18227.1</v>
      </c>
      <c r="F7" s="145"/>
      <c r="G7" s="146">
        <f>F7*E7</f>
        <v>0</v>
      </c>
    </row>
    <row r="8" spans="1:7" ht="28.8">
      <c r="A8" s="143" t="s">
        <v>3392</v>
      </c>
      <c r="B8" s="143" t="s">
        <v>3412</v>
      </c>
      <c r="C8" s="143" t="s">
        <v>3393</v>
      </c>
      <c r="D8" s="143" t="s">
        <v>198</v>
      </c>
      <c r="E8" s="144">
        <v>1</v>
      </c>
      <c r="F8" s="145"/>
      <c r="G8" s="146">
        <f aca="true" t="shared" si="0" ref="G8:G10">F8*E8</f>
        <v>0</v>
      </c>
    </row>
    <row r="9" spans="1:7" ht="28.8">
      <c r="A9" s="143" t="s">
        <v>6</v>
      </c>
      <c r="B9" s="143" t="s">
        <v>7</v>
      </c>
      <c r="C9" s="143" t="s">
        <v>8</v>
      </c>
      <c r="D9" s="143" t="s">
        <v>9</v>
      </c>
      <c r="E9" s="144">
        <v>1921</v>
      </c>
      <c r="F9" s="145"/>
      <c r="G9" s="146">
        <f t="shared" si="0"/>
        <v>0</v>
      </c>
    </row>
    <row r="10" spans="1:7" ht="28.8">
      <c r="A10" s="143" t="s">
        <v>10</v>
      </c>
      <c r="B10" s="143" t="s">
        <v>3412</v>
      </c>
      <c r="C10" s="143" t="s">
        <v>11</v>
      </c>
      <c r="D10" s="143" t="s">
        <v>12</v>
      </c>
      <c r="E10" s="144">
        <v>29163.36</v>
      </c>
      <c r="F10" s="145"/>
      <c r="G10" s="146">
        <f t="shared" si="0"/>
        <v>0</v>
      </c>
    </row>
    <row r="11" spans="1:7" ht="33" customHeight="1">
      <c r="A11" s="186" t="s">
        <v>3042</v>
      </c>
      <c r="B11" s="187"/>
      <c r="C11" s="187"/>
      <c r="D11" s="187"/>
      <c r="E11" s="187"/>
      <c r="F11" s="188"/>
      <c r="G11" s="147">
        <f>SUM(G7:G10)</f>
        <v>0</v>
      </c>
    </row>
    <row r="12" spans="1:9" s="11" customFormat="1" ht="15">
      <c r="A12" s="46"/>
      <c r="B12" s="199" t="s">
        <v>3044</v>
      </c>
      <c r="C12" s="199"/>
      <c r="D12" s="46"/>
      <c r="E12" s="47"/>
      <c r="F12" s="48"/>
      <c r="G12" s="48"/>
      <c r="H12" s="45"/>
      <c r="I12" s="45"/>
    </row>
    <row r="13" spans="1:7" ht="30.6" customHeight="1">
      <c r="A13" s="143" t="s">
        <v>13</v>
      </c>
      <c r="B13" s="143" t="s">
        <v>3412</v>
      </c>
      <c r="C13" s="143" t="s">
        <v>3395</v>
      </c>
      <c r="D13" s="143" t="s">
        <v>15</v>
      </c>
      <c r="E13" s="144">
        <v>6</v>
      </c>
      <c r="F13" s="145"/>
      <c r="G13" s="146">
        <f aca="true" t="shared" si="1" ref="G13:G34">F13*E13</f>
        <v>0</v>
      </c>
    </row>
    <row r="14" spans="1:7" ht="28.8">
      <c r="A14" s="143" t="s">
        <v>16</v>
      </c>
      <c r="B14" s="143" t="s">
        <v>17</v>
      </c>
      <c r="C14" s="143" t="s">
        <v>18</v>
      </c>
      <c r="D14" s="143" t="s">
        <v>9</v>
      </c>
      <c r="E14" s="144">
        <v>16</v>
      </c>
      <c r="F14" s="145"/>
      <c r="G14" s="146">
        <f t="shared" si="1"/>
        <v>0</v>
      </c>
    </row>
    <row r="15" spans="1:7" ht="15">
      <c r="A15" s="143" t="s">
        <v>19</v>
      </c>
      <c r="B15" s="143" t="s">
        <v>20</v>
      </c>
      <c r="C15" s="143" t="s">
        <v>21</v>
      </c>
      <c r="D15" s="143" t="s">
        <v>5</v>
      </c>
      <c r="E15" s="144">
        <v>81.15</v>
      </c>
      <c r="F15" s="145"/>
      <c r="G15" s="146">
        <f t="shared" si="1"/>
        <v>0</v>
      </c>
    </row>
    <row r="16" spans="1:7" ht="15">
      <c r="A16" s="143" t="s">
        <v>22</v>
      </c>
      <c r="B16" s="143" t="s">
        <v>23</v>
      </c>
      <c r="C16" s="143" t="s">
        <v>24</v>
      </c>
      <c r="D16" s="143" t="s">
        <v>9</v>
      </c>
      <c r="E16" s="144">
        <v>5.4</v>
      </c>
      <c r="F16" s="145"/>
      <c r="G16" s="146">
        <f t="shared" si="1"/>
        <v>0</v>
      </c>
    </row>
    <row r="17" spans="1:7" ht="28.8">
      <c r="A17" s="143" t="s">
        <v>25</v>
      </c>
      <c r="B17" s="143" t="s">
        <v>26</v>
      </c>
      <c r="C17" s="143" t="s">
        <v>27</v>
      </c>
      <c r="D17" s="143" t="s">
        <v>9</v>
      </c>
      <c r="E17" s="144">
        <v>777</v>
      </c>
      <c r="F17" s="145"/>
      <c r="G17" s="146">
        <f t="shared" si="1"/>
        <v>0</v>
      </c>
    </row>
    <row r="18" spans="1:7" ht="28.8">
      <c r="A18" s="143" t="s">
        <v>3396</v>
      </c>
      <c r="B18" s="143" t="s">
        <v>3412</v>
      </c>
      <c r="C18" s="143" t="s">
        <v>3397</v>
      </c>
      <c r="D18" s="143" t="s">
        <v>9</v>
      </c>
      <c r="E18" s="144">
        <v>276.8</v>
      </c>
      <c r="F18" s="145"/>
      <c r="G18" s="146">
        <f t="shared" si="1"/>
        <v>0</v>
      </c>
    </row>
    <row r="19" spans="1:7" ht="15">
      <c r="A19" s="143" t="s">
        <v>28</v>
      </c>
      <c r="B19" s="143" t="s">
        <v>29</v>
      </c>
      <c r="C19" s="143" t="s">
        <v>30</v>
      </c>
      <c r="D19" s="143" t="s">
        <v>9</v>
      </c>
      <c r="E19" s="144">
        <v>796</v>
      </c>
      <c r="F19" s="145"/>
      <c r="G19" s="146">
        <f t="shared" si="1"/>
        <v>0</v>
      </c>
    </row>
    <row r="20" spans="1:7" ht="28.8">
      <c r="A20" s="143" t="s">
        <v>31</v>
      </c>
      <c r="B20" s="143" t="s">
        <v>32</v>
      </c>
      <c r="C20" s="143" t="s">
        <v>3398</v>
      </c>
      <c r="D20" s="143" t="s">
        <v>9</v>
      </c>
      <c r="E20" s="144">
        <v>796</v>
      </c>
      <c r="F20" s="145"/>
      <c r="G20" s="146">
        <f t="shared" si="1"/>
        <v>0</v>
      </c>
    </row>
    <row r="21" spans="1:7" ht="28.8">
      <c r="A21" s="143" t="s">
        <v>33</v>
      </c>
      <c r="B21" s="143" t="s">
        <v>34</v>
      </c>
      <c r="C21" s="143" t="s">
        <v>35</v>
      </c>
      <c r="D21" s="143" t="s">
        <v>9</v>
      </c>
      <c r="E21" s="144">
        <v>705</v>
      </c>
      <c r="F21" s="145"/>
      <c r="G21" s="146">
        <f t="shared" si="1"/>
        <v>0</v>
      </c>
    </row>
    <row r="22" spans="1:7" ht="28.8">
      <c r="A22" s="143" t="s">
        <v>36</v>
      </c>
      <c r="B22" s="143" t="s">
        <v>37</v>
      </c>
      <c r="C22" s="143" t="s">
        <v>38</v>
      </c>
      <c r="D22" s="143" t="s">
        <v>9</v>
      </c>
      <c r="E22" s="144">
        <v>584</v>
      </c>
      <c r="F22" s="145"/>
      <c r="G22" s="146">
        <f t="shared" si="1"/>
        <v>0</v>
      </c>
    </row>
    <row r="23" spans="1:7" ht="28.8">
      <c r="A23" s="143" t="s">
        <v>39</v>
      </c>
      <c r="B23" s="143" t="s">
        <v>40</v>
      </c>
      <c r="C23" s="143" t="s">
        <v>41</v>
      </c>
      <c r="D23" s="143" t="s">
        <v>9</v>
      </c>
      <c r="E23" s="144">
        <v>584</v>
      </c>
      <c r="F23" s="145"/>
      <c r="G23" s="146">
        <f t="shared" si="1"/>
        <v>0</v>
      </c>
    </row>
    <row r="24" spans="1:7" ht="28.8">
      <c r="A24" s="143" t="s">
        <v>42</v>
      </c>
      <c r="B24" s="143" t="s">
        <v>3399</v>
      </c>
      <c r="C24" s="143" t="s">
        <v>3400</v>
      </c>
      <c r="D24" s="143" t="s">
        <v>3366</v>
      </c>
      <c r="E24" s="144">
        <v>1</v>
      </c>
      <c r="F24" s="145"/>
      <c r="G24" s="146">
        <f t="shared" si="1"/>
        <v>0</v>
      </c>
    </row>
    <row r="25" spans="1:7" ht="28.8">
      <c r="A25" s="143" t="s">
        <v>43</v>
      </c>
      <c r="B25" s="143" t="s">
        <v>44</v>
      </c>
      <c r="C25" s="143" t="s">
        <v>45</v>
      </c>
      <c r="D25" s="143" t="s">
        <v>46</v>
      </c>
      <c r="E25" s="144">
        <v>1</v>
      </c>
      <c r="F25" s="145"/>
      <c r="G25" s="146">
        <f t="shared" si="1"/>
        <v>0</v>
      </c>
    </row>
    <row r="26" spans="1:7" ht="28.8">
      <c r="A26" s="143" t="s">
        <v>47</v>
      </c>
      <c r="B26" s="143" t="s">
        <v>48</v>
      </c>
      <c r="C26" s="143" t="s">
        <v>49</v>
      </c>
      <c r="D26" s="143" t="s">
        <v>9</v>
      </c>
      <c r="E26" s="144">
        <v>187</v>
      </c>
      <c r="F26" s="145"/>
      <c r="G26" s="146">
        <f t="shared" si="1"/>
        <v>0</v>
      </c>
    </row>
    <row r="27" spans="1:7" ht="28.8">
      <c r="A27" s="143" t="s">
        <v>50</v>
      </c>
      <c r="B27" s="143" t="s">
        <v>51</v>
      </c>
      <c r="C27" s="143" t="s">
        <v>52</v>
      </c>
      <c r="D27" s="143" t="s">
        <v>9</v>
      </c>
      <c r="E27" s="144">
        <v>19</v>
      </c>
      <c r="F27" s="145"/>
      <c r="G27" s="146">
        <f t="shared" si="1"/>
        <v>0</v>
      </c>
    </row>
    <row r="28" spans="1:7" ht="28.8">
      <c r="A28" s="143" t="s">
        <v>53</v>
      </c>
      <c r="B28" s="143" t="s">
        <v>54</v>
      </c>
      <c r="C28" s="143" t="s">
        <v>55</v>
      </c>
      <c r="D28" s="143" t="s">
        <v>56</v>
      </c>
      <c r="E28" s="144">
        <v>165</v>
      </c>
      <c r="F28" s="145"/>
      <c r="G28" s="146">
        <f t="shared" si="1"/>
        <v>0</v>
      </c>
    </row>
    <row r="29" spans="1:7" ht="28.8">
      <c r="A29" s="143" t="s">
        <v>57</v>
      </c>
      <c r="B29" s="143" t="s">
        <v>3412</v>
      </c>
      <c r="C29" s="143" t="s">
        <v>58</v>
      </c>
      <c r="D29" s="143" t="s">
        <v>9</v>
      </c>
      <c r="E29" s="144">
        <v>56</v>
      </c>
      <c r="F29" s="145"/>
      <c r="G29" s="146">
        <f t="shared" si="1"/>
        <v>0</v>
      </c>
    </row>
    <row r="30" spans="1:7" ht="28.8">
      <c r="A30" s="143" t="s">
        <v>59</v>
      </c>
      <c r="B30" s="143" t="s">
        <v>60</v>
      </c>
      <c r="C30" s="143" t="s">
        <v>61</v>
      </c>
      <c r="D30" s="143" t="s">
        <v>56</v>
      </c>
      <c r="E30" s="144">
        <v>10</v>
      </c>
      <c r="F30" s="145"/>
      <c r="G30" s="146">
        <f t="shared" si="1"/>
        <v>0</v>
      </c>
    </row>
    <row r="31" spans="1:7" ht="28.8">
      <c r="A31" s="143" t="s">
        <v>62</v>
      </c>
      <c r="B31" s="143" t="s">
        <v>63</v>
      </c>
      <c r="C31" s="143" t="s">
        <v>64</v>
      </c>
      <c r="D31" s="143" t="s">
        <v>56</v>
      </c>
      <c r="E31" s="144">
        <v>41.6</v>
      </c>
      <c r="F31" s="145"/>
      <c r="G31" s="146">
        <f t="shared" si="1"/>
        <v>0</v>
      </c>
    </row>
    <row r="32" spans="1:7" ht="28.8">
      <c r="A32" s="143" t="s">
        <v>3401</v>
      </c>
      <c r="B32" s="143" t="s">
        <v>3402</v>
      </c>
      <c r="C32" s="143" t="s">
        <v>3403</v>
      </c>
      <c r="D32" s="143" t="s">
        <v>5</v>
      </c>
      <c r="E32" s="144">
        <v>10.962</v>
      </c>
      <c r="F32" s="145"/>
      <c r="G32" s="146">
        <f t="shared" si="1"/>
        <v>0</v>
      </c>
    </row>
    <row r="33" spans="1:7" ht="28.8">
      <c r="A33" s="143" t="s">
        <v>65</v>
      </c>
      <c r="B33" s="143" t="s">
        <v>66</v>
      </c>
      <c r="C33" s="143" t="s">
        <v>67</v>
      </c>
      <c r="D33" s="143" t="s">
        <v>5</v>
      </c>
      <c r="E33" s="144">
        <v>373.412</v>
      </c>
      <c r="F33" s="145"/>
      <c r="G33" s="146">
        <f t="shared" si="1"/>
        <v>0</v>
      </c>
    </row>
    <row r="34" spans="1:7" ht="28.8">
      <c r="A34" s="143" t="s">
        <v>3404</v>
      </c>
      <c r="B34" s="143" t="s">
        <v>3412</v>
      </c>
      <c r="C34" s="143" t="s">
        <v>3405</v>
      </c>
      <c r="D34" s="143" t="s">
        <v>12</v>
      </c>
      <c r="E34" s="144">
        <v>746.824</v>
      </c>
      <c r="F34" s="145"/>
      <c r="G34" s="146">
        <f t="shared" si="1"/>
        <v>0</v>
      </c>
    </row>
    <row r="35" spans="1:7" ht="33" customHeight="1">
      <c r="A35" s="186" t="s">
        <v>3045</v>
      </c>
      <c r="B35" s="187"/>
      <c r="C35" s="187"/>
      <c r="D35" s="187"/>
      <c r="E35" s="187"/>
      <c r="F35" s="188"/>
      <c r="G35" s="147">
        <f>SUM(G13:G34)</f>
        <v>0</v>
      </c>
    </row>
    <row r="36" spans="1:7" ht="31.2" customHeight="1">
      <c r="A36" s="52"/>
      <c r="B36" s="191" t="s">
        <v>3422</v>
      </c>
      <c r="C36" s="192"/>
      <c r="D36" s="53"/>
      <c r="E36" s="54"/>
      <c r="F36" s="55"/>
      <c r="G36" s="56"/>
    </row>
    <row r="37" spans="1:7" ht="28.8">
      <c r="A37" s="143" t="s">
        <v>68</v>
      </c>
      <c r="B37" s="143" t="s">
        <v>3412</v>
      </c>
      <c r="C37" s="143" t="s">
        <v>69</v>
      </c>
      <c r="D37" s="143" t="s">
        <v>9</v>
      </c>
      <c r="E37" s="144">
        <v>362.9</v>
      </c>
      <c r="F37" s="145"/>
      <c r="G37" s="146">
        <f aca="true" t="shared" si="2" ref="G37:G100">F37*E37</f>
        <v>0</v>
      </c>
    </row>
    <row r="38" spans="1:7" ht="28.8">
      <c r="A38" s="143" t="s">
        <v>70</v>
      </c>
      <c r="B38" s="143" t="s">
        <v>3412</v>
      </c>
      <c r="C38" s="143" t="s">
        <v>71</v>
      </c>
      <c r="D38" s="143" t="s">
        <v>9</v>
      </c>
      <c r="E38" s="144">
        <v>1543.3</v>
      </c>
      <c r="F38" s="145"/>
      <c r="G38" s="146">
        <f t="shared" si="2"/>
        <v>0</v>
      </c>
    </row>
    <row r="39" spans="1:7" ht="28.8">
      <c r="A39" s="143" t="s">
        <v>3406</v>
      </c>
      <c r="B39" s="143" t="s">
        <v>3412</v>
      </c>
      <c r="C39" s="143" t="s">
        <v>3407</v>
      </c>
      <c r="D39" s="143" t="s">
        <v>56</v>
      </c>
      <c r="E39" s="144">
        <v>40.2</v>
      </c>
      <c r="F39" s="145"/>
      <c r="G39" s="146">
        <f t="shared" si="2"/>
        <v>0</v>
      </c>
    </row>
    <row r="40" spans="1:7" ht="28.8">
      <c r="A40" s="143" t="s">
        <v>72</v>
      </c>
      <c r="B40" s="143" t="s">
        <v>73</v>
      </c>
      <c r="C40" s="143" t="s">
        <v>74</v>
      </c>
      <c r="D40" s="143" t="s">
        <v>9</v>
      </c>
      <c r="E40" s="144">
        <v>15</v>
      </c>
      <c r="F40" s="145"/>
      <c r="G40" s="146">
        <f t="shared" si="2"/>
        <v>0</v>
      </c>
    </row>
    <row r="41" spans="1:7" ht="28.8">
      <c r="A41" s="143" t="s">
        <v>75</v>
      </c>
      <c r="B41" s="143" t="s">
        <v>73</v>
      </c>
      <c r="C41" s="143" t="s">
        <v>76</v>
      </c>
      <c r="D41" s="143" t="s">
        <v>9</v>
      </c>
      <c r="E41" s="144">
        <v>51</v>
      </c>
      <c r="F41" s="145"/>
      <c r="G41" s="146">
        <f t="shared" si="2"/>
        <v>0</v>
      </c>
    </row>
    <row r="42" spans="1:7" ht="28.8">
      <c r="A42" s="143" t="s">
        <v>77</v>
      </c>
      <c r="B42" s="143" t="s">
        <v>73</v>
      </c>
      <c r="C42" s="143" t="s">
        <v>78</v>
      </c>
      <c r="D42" s="143" t="s">
        <v>9</v>
      </c>
      <c r="E42" s="144">
        <v>51</v>
      </c>
      <c r="F42" s="145"/>
      <c r="G42" s="146">
        <f t="shared" si="2"/>
        <v>0</v>
      </c>
    </row>
    <row r="43" spans="1:7" ht="28.8">
      <c r="A43" s="143" t="s">
        <v>79</v>
      </c>
      <c r="B43" s="143" t="s">
        <v>73</v>
      </c>
      <c r="C43" s="143" t="s">
        <v>80</v>
      </c>
      <c r="D43" s="143" t="s">
        <v>9</v>
      </c>
      <c r="E43" s="144">
        <v>41</v>
      </c>
      <c r="F43" s="145"/>
      <c r="G43" s="146">
        <f t="shared" si="2"/>
        <v>0</v>
      </c>
    </row>
    <row r="44" spans="1:7" ht="28.8">
      <c r="A44" s="143" t="s">
        <v>81</v>
      </c>
      <c r="B44" s="143" t="s">
        <v>73</v>
      </c>
      <c r="C44" s="143" t="s">
        <v>82</v>
      </c>
      <c r="D44" s="143" t="s">
        <v>9</v>
      </c>
      <c r="E44" s="144">
        <v>3101.5</v>
      </c>
      <c r="F44" s="145"/>
      <c r="G44" s="146">
        <f t="shared" si="2"/>
        <v>0</v>
      </c>
    </row>
    <row r="45" spans="1:7" ht="28.8">
      <c r="A45" s="143" t="s">
        <v>83</v>
      </c>
      <c r="B45" s="143" t="s">
        <v>73</v>
      </c>
      <c r="C45" s="143" t="s">
        <v>84</v>
      </c>
      <c r="D45" s="143" t="s">
        <v>9</v>
      </c>
      <c r="E45" s="144">
        <v>552.5</v>
      </c>
      <c r="F45" s="145"/>
      <c r="G45" s="146">
        <f t="shared" si="2"/>
        <v>0</v>
      </c>
    </row>
    <row r="46" spans="1:7" ht="28.8">
      <c r="A46" s="143" t="s">
        <v>85</v>
      </c>
      <c r="B46" s="143" t="s">
        <v>73</v>
      </c>
      <c r="C46" s="143" t="s">
        <v>86</v>
      </c>
      <c r="D46" s="143" t="s">
        <v>9</v>
      </c>
      <c r="E46" s="144">
        <v>1071</v>
      </c>
      <c r="F46" s="145"/>
      <c r="G46" s="146">
        <f t="shared" si="2"/>
        <v>0</v>
      </c>
    </row>
    <row r="47" spans="1:7" ht="28.8">
      <c r="A47" s="143" t="s">
        <v>87</v>
      </c>
      <c r="B47" s="143" t="s">
        <v>73</v>
      </c>
      <c r="C47" s="143" t="s">
        <v>88</v>
      </c>
      <c r="D47" s="143" t="s">
        <v>9</v>
      </c>
      <c r="E47" s="144">
        <v>81</v>
      </c>
      <c r="F47" s="145"/>
      <c r="G47" s="146">
        <f t="shared" si="2"/>
        <v>0</v>
      </c>
    </row>
    <row r="48" spans="1:7" ht="28.8">
      <c r="A48" s="143" t="s">
        <v>89</v>
      </c>
      <c r="B48" s="143" t="s">
        <v>73</v>
      </c>
      <c r="C48" s="143" t="s">
        <v>90</v>
      </c>
      <c r="D48" s="143" t="s">
        <v>9</v>
      </c>
      <c r="E48" s="144">
        <v>28</v>
      </c>
      <c r="F48" s="145"/>
      <c r="G48" s="146">
        <f t="shared" si="2"/>
        <v>0</v>
      </c>
    </row>
    <row r="49" spans="1:7" ht="28.8">
      <c r="A49" s="143" t="s">
        <v>91</v>
      </c>
      <c r="B49" s="143" t="s">
        <v>3412</v>
      </c>
      <c r="C49" s="143" t="s">
        <v>92</v>
      </c>
      <c r="D49" s="143" t="s">
        <v>9</v>
      </c>
      <c r="E49" s="144">
        <v>4940.5</v>
      </c>
      <c r="F49" s="145"/>
      <c r="G49" s="146">
        <f t="shared" si="2"/>
        <v>0</v>
      </c>
    </row>
    <row r="50" spans="1:7" ht="28.8">
      <c r="A50" s="143" t="s">
        <v>93</v>
      </c>
      <c r="B50" s="143" t="s">
        <v>94</v>
      </c>
      <c r="C50" s="143" t="s">
        <v>95</v>
      </c>
      <c r="D50" s="143" t="s">
        <v>5</v>
      </c>
      <c r="E50" s="144">
        <v>1263</v>
      </c>
      <c r="F50" s="145"/>
      <c r="G50" s="146">
        <f t="shared" si="2"/>
        <v>0</v>
      </c>
    </row>
    <row r="51" spans="1:7" ht="28.8">
      <c r="A51" s="143" t="s">
        <v>96</v>
      </c>
      <c r="B51" s="143" t="s">
        <v>97</v>
      </c>
      <c r="C51" s="143" t="s">
        <v>98</v>
      </c>
      <c r="D51" s="143" t="s">
        <v>5</v>
      </c>
      <c r="E51" s="144">
        <v>7.436</v>
      </c>
      <c r="F51" s="145"/>
      <c r="G51" s="146">
        <f t="shared" si="2"/>
        <v>0</v>
      </c>
    </row>
    <row r="52" spans="1:7" ht="28.8">
      <c r="A52" s="143" t="s">
        <v>3408</v>
      </c>
      <c r="B52" s="143" t="s">
        <v>97</v>
      </c>
      <c r="C52" s="143" t="s">
        <v>3409</v>
      </c>
      <c r="D52" s="143" t="s">
        <v>5</v>
      </c>
      <c r="E52" s="144">
        <v>67.394</v>
      </c>
      <c r="F52" s="145"/>
      <c r="G52" s="146">
        <f t="shared" si="2"/>
        <v>0</v>
      </c>
    </row>
    <row r="53" spans="1:7" ht="28.8">
      <c r="A53" s="143" t="s">
        <v>99</v>
      </c>
      <c r="B53" s="143" t="s">
        <v>100</v>
      </c>
      <c r="C53" s="143" t="s">
        <v>101</v>
      </c>
      <c r="D53" s="143" t="s">
        <v>5</v>
      </c>
      <c r="E53" s="144">
        <v>61.26</v>
      </c>
      <c r="F53" s="145"/>
      <c r="G53" s="146">
        <f t="shared" si="2"/>
        <v>0</v>
      </c>
    </row>
    <row r="54" spans="1:7" ht="28.8">
      <c r="A54" s="143" t="s">
        <v>102</v>
      </c>
      <c r="B54" s="143" t="s">
        <v>103</v>
      </c>
      <c r="C54" s="143" t="s">
        <v>104</v>
      </c>
      <c r="D54" s="143" t="s">
        <v>9</v>
      </c>
      <c r="E54" s="144">
        <v>19.5</v>
      </c>
      <c r="F54" s="145"/>
      <c r="G54" s="146">
        <f t="shared" si="2"/>
        <v>0</v>
      </c>
    </row>
    <row r="55" spans="1:7" ht="28.8">
      <c r="A55" s="143" t="s">
        <v>105</v>
      </c>
      <c r="B55" s="143" t="s">
        <v>103</v>
      </c>
      <c r="C55" s="143" t="s">
        <v>106</v>
      </c>
      <c r="D55" s="143" t="s">
        <v>9</v>
      </c>
      <c r="E55" s="144">
        <v>310</v>
      </c>
      <c r="F55" s="145"/>
      <c r="G55" s="146">
        <f t="shared" si="2"/>
        <v>0</v>
      </c>
    </row>
    <row r="56" spans="1:7" ht="28.8">
      <c r="A56" s="143" t="s">
        <v>107</v>
      </c>
      <c r="B56" s="143" t="s">
        <v>103</v>
      </c>
      <c r="C56" s="143" t="s">
        <v>108</v>
      </c>
      <c r="D56" s="143" t="s">
        <v>9</v>
      </c>
      <c r="E56" s="144">
        <v>836</v>
      </c>
      <c r="F56" s="145"/>
      <c r="G56" s="146">
        <f t="shared" si="2"/>
        <v>0</v>
      </c>
    </row>
    <row r="57" spans="1:7" ht="28.8">
      <c r="A57" s="143" t="s">
        <v>109</v>
      </c>
      <c r="B57" s="143" t="s">
        <v>103</v>
      </c>
      <c r="C57" s="143" t="s">
        <v>110</v>
      </c>
      <c r="D57" s="143" t="s">
        <v>9</v>
      </c>
      <c r="E57" s="144">
        <v>3674</v>
      </c>
      <c r="F57" s="145"/>
      <c r="G57" s="146">
        <f t="shared" si="2"/>
        <v>0</v>
      </c>
    </row>
    <row r="58" spans="1:7" ht="28.8">
      <c r="A58" s="143" t="s">
        <v>111</v>
      </c>
      <c r="B58" s="143" t="s">
        <v>103</v>
      </c>
      <c r="C58" s="143" t="s">
        <v>112</v>
      </c>
      <c r="D58" s="143" t="s">
        <v>9</v>
      </c>
      <c r="E58" s="144">
        <v>32</v>
      </c>
      <c r="F58" s="145"/>
      <c r="G58" s="146">
        <f t="shared" si="2"/>
        <v>0</v>
      </c>
    </row>
    <row r="59" spans="1:7" ht="28.8">
      <c r="A59" s="143" t="s">
        <v>113</v>
      </c>
      <c r="B59" s="143" t="s">
        <v>103</v>
      </c>
      <c r="C59" s="143" t="s">
        <v>114</v>
      </c>
      <c r="D59" s="143" t="s">
        <v>9</v>
      </c>
      <c r="E59" s="144">
        <v>861</v>
      </c>
      <c r="F59" s="145"/>
      <c r="G59" s="146">
        <f t="shared" si="2"/>
        <v>0</v>
      </c>
    </row>
    <row r="60" spans="1:7" ht="28.8">
      <c r="A60" s="143" t="s">
        <v>115</v>
      </c>
      <c r="B60" s="143" t="s">
        <v>103</v>
      </c>
      <c r="C60" s="143" t="s">
        <v>116</v>
      </c>
      <c r="D60" s="143" t="s">
        <v>9</v>
      </c>
      <c r="E60" s="144">
        <v>96</v>
      </c>
      <c r="F60" s="145"/>
      <c r="G60" s="146">
        <f t="shared" si="2"/>
        <v>0</v>
      </c>
    </row>
    <row r="61" spans="1:7" ht="28.8">
      <c r="A61" s="143" t="s">
        <v>117</v>
      </c>
      <c r="B61" s="143" t="s">
        <v>103</v>
      </c>
      <c r="C61" s="143" t="s">
        <v>118</v>
      </c>
      <c r="D61" s="143" t="s">
        <v>9</v>
      </c>
      <c r="E61" s="144">
        <v>235</v>
      </c>
      <c r="F61" s="145"/>
      <c r="G61" s="146">
        <f t="shared" si="2"/>
        <v>0</v>
      </c>
    </row>
    <row r="62" spans="1:7" ht="28.8">
      <c r="A62" s="143" t="s">
        <v>119</v>
      </c>
      <c r="B62" s="143" t="s">
        <v>103</v>
      </c>
      <c r="C62" s="143" t="s">
        <v>120</v>
      </c>
      <c r="D62" s="143" t="s">
        <v>9</v>
      </c>
      <c r="E62" s="144">
        <v>44</v>
      </c>
      <c r="F62" s="145"/>
      <c r="G62" s="146">
        <f t="shared" si="2"/>
        <v>0</v>
      </c>
    </row>
    <row r="63" spans="1:7" ht="28.8">
      <c r="A63" s="143" t="s">
        <v>121</v>
      </c>
      <c r="B63" s="143" t="s">
        <v>122</v>
      </c>
      <c r="C63" s="143" t="s">
        <v>123</v>
      </c>
      <c r="D63" s="143" t="s">
        <v>9</v>
      </c>
      <c r="E63" s="144">
        <v>74</v>
      </c>
      <c r="F63" s="145"/>
      <c r="G63" s="146">
        <f t="shared" si="2"/>
        <v>0</v>
      </c>
    </row>
    <row r="64" spans="1:7" ht="28.8">
      <c r="A64" s="143" t="s">
        <v>124</v>
      </c>
      <c r="B64" s="143" t="s">
        <v>125</v>
      </c>
      <c r="C64" s="143" t="s">
        <v>126</v>
      </c>
      <c r="D64" s="143" t="s">
        <v>9</v>
      </c>
      <c r="E64" s="144">
        <v>7.5</v>
      </c>
      <c r="F64" s="145"/>
      <c r="G64" s="146">
        <f t="shared" si="2"/>
        <v>0</v>
      </c>
    </row>
    <row r="65" spans="1:7" ht="28.8">
      <c r="A65" s="143" t="s">
        <v>127</v>
      </c>
      <c r="B65" s="143" t="s">
        <v>125</v>
      </c>
      <c r="C65" s="143" t="s">
        <v>128</v>
      </c>
      <c r="D65" s="143" t="s">
        <v>9</v>
      </c>
      <c r="E65" s="144">
        <v>23.1</v>
      </c>
      <c r="F65" s="145"/>
      <c r="G65" s="146">
        <f t="shared" si="2"/>
        <v>0</v>
      </c>
    </row>
    <row r="66" spans="1:7" ht="28.8">
      <c r="A66" s="143" t="s">
        <v>129</v>
      </c>
      <c r="B66" s="143" t="s">
        <v>125</v>
      </c>
      <c r="C66" s="143" t="s">
        <v>130</v>
      </c>
      <c r="D66" s="143" t="s">
        <v>9</v>
      </c>
      <c r="E66" s="144">
        <v>63</v>
      </c>
      <c r="F66" s="145"/>
      <c r="G66" s="146">
        <f t="shared" si="2"/>
        <v>0</v>
      </c>
    </row>
    <row r="67" spans="1:7" ht="28.8">
      <c r="A67" s="143" t="s">
        <v>131</v>
      </c>
      <c r="B67" s="143" t="s">
        <v>103</v>
      </c>
      <c r="C67" s="143" t="s">
        <v>132</v>
      </c>
      <c r="D67" s="143" t="s">
        <v>9</v>
      </c>
      <c r="E67" s="144">
        <v>4.5</v>
      </c>
      <c r="F67" s="145"/>
      <c r="G67" s="146">
        <f t="shared" si="2"/>
        <v>0</v>
      </c>
    </row>
    <row r="68" spans="1:7" ht="28.8">
      <c r="A68" s="143" t="s">
        <v>133</v>
      </c>
      <c r="B68" s="143" t="s">
        <v>103</v>
      </c>
      <c r="C68" s="143" t="s">
        <v>118</v>
      </c>
      <c r="D68" s="143" t="s">
        <v>9</v>
      </c>
      <c r="E68" s="144">
        <v>10.35</v>
      </c>
      <c r="F68" s="145"/>
      <c r="G68" s="146">
        <f t="shared" si="2"/>
        <v>0</v>
      </c>
    </row>
    <row r="69" spans="1:7" ht="28.8">
      <c r="A69" s="143" t="s">
        <v>134</v>
      </c>
      <c r="B69" s="143" t="s">
        <v>103</v>
      </c>
      <c r="C69" s="143" t="s">
        <v>135</v>
      </c>
      <c r="D69" s="143" t="s">
        <v>9</v>
      </c>
      <c r="E69" s="144">
        <v>9</v>
      </c>
      <c r="F69" s="145"/>
      <c r="G69" s="146">
        <f t="shared" si="2"/>
        <v>0</v>
      </c>
    </row>
    <row r="70" spans="1:7" ht="28.8">
      <c r="A70" s="143" t="s">
        <v>136</v>
      </c>
      <c r="B70" s="143" t="s">
        <v>103</v>
      </c>
      <c r="C70" s="143" t="s">
        <v>137</v>
      </c>
      <c r="D70" s="143" t="s">
        <v>9</v>
      </c>
      <c r="E70" s="144">
        <v>69.7</v>
      </c>
      <c r="F70" s="145"/>
      <c r="G70" s="146">
        <f t="shared" si="2"/>
        <v>0</v>
      </c>
    </row>
    <row r="71" spans="1:7" ht="28.8">
      <c r="A71" s="143" t="s">
        <v>138</v>
      </c>
      <c r="B71" s="143" t="s">
        <v>139</v>
      </c>
      <c r="C71" s="143" t="s">
        <v>3410</v>
      </c>
      <c r="D71" s="143" t="s">
        <v>140</v>
      </c>
      <c r="E71" s="144">
        <v>41</v>
      </c>
      <c r="F71" s="145"/>
      <c r="G71" s="146">
        <f t="shared" si="2"/>
        <v>0</v>
      </c>
    </row>
    <row r="72" spans="1:7" ht="28.8">
      <c r="A72" s="143" t="s">
        <v>141</v>
      </c>
      <c r="B72" s="143" t="s">
        <v>142</v>
      </c>
      <c r="C72" s="143" t="s">
        <v>143</v>
      </c>
      <c r="D72" s="143" t="s">
        <v>5</v>
      </c>
      <c r="E72" s="144">
        <v>431.4</v>
      </c>
      <c r="F72" s="145"/>
      <c r="G72" s="146">
        <f t="shared" si="2"/>
        <v>0</v>
      </c>
    </row>
    <row r="73" spans="1:7" ht="28.8">
      <c r="A73" s="143" t="s">
        <v>144</v>
      </c>
      <c r="B73" s="143" t="s">
        <v>145</v>
      </c>
      <c r="C73" s="143" t="s">
        <v>146</v>
      </c>
      <c r="D73" s="143" t="s">
        <v>12</v>
      </c>
      <c r="E73" s="144">
        <v>0.76</v>
      </c>
      <c r="F73" s="145"/>
      <c r="G73" s="146">
        <f t="shared" si="2"/>
        <v>0</v>
      </c>
    </row>
    <row r="74" spans="1:7" ht="28.8">
      <c r="A74" s="143" t="s">
        <v>147</v>
      </c>
      <c r="B74" s="143" t="s">
        <v>145</v>
      </c>
      <c r="C74" s="143" t="s">
        <v>148</v>
      </c>
      <c r="D74" s="143" t="s">
        <v>12</v>
      </c>
      <c r="E74" s="144">
        <v>5.34</v>
      </c>
      <c r="F74" s="145"/>
      <c r="G74" s="146">
        <f t="shared" si="2"/>
        <v>0</v>
      </c>
    </row>
    <row r="75" spans="1:7" ht="28.8">
      <c r="A75" s="143" t="s">
        <v>149</v>
      </c>
      <c r="B75" s="143" t="s">
        <v>145</v>
      </c>
      <c r="C75" s="143" t="s">
        <v>150</v>
      </c>
      <c r="D75" s="143" t="s">
        <v>12</v>
      </c>
      <c r="E75" s="144">
        <v>86.118</v>
      </c>
      <c r="F75" s="145"/>
      <c r="G75" s="146">
        <f t="shared" si="2"/>
        <v>0</v>
      </c>
    </row>
    <row r="76" spans="1:7" ht="28.8">
      <c r="A76" s="143" t="s">
        <v>151</v>
      </c>
      <c r="B76" s="143" t="s">
        <v>145</v>
      </c>
      <c r="C76" s="143" t="s">
        <v>152</v>
      </c>
      <c r="D76" s="143" t="s">
        <v>12</v>
      </c>
      <c r="E76" s="144">
        <v>151.218</v>
      </c>
      <c r="F76" s="145"/>
      <c r="G76" s="146">
        <f t="shared" si="2"/>
        <v>0</v>
      </c>
    </row>
    <row r="77" spans="1:7" ht="28.8">
      <c r="A77" s="143" t="s">
        <v>153</v>
      </c>
      <c r="B77" s="143" t="s">
        <v>145</v>
      </c>
      <c r="C77" s="143" t="s">
        <v>154</v>
      </c>
      <c r="D77" s="143" t="s">
        <v>12</v>
      </c>
      <c r="E77" s="144">
        <v>99.647</v>
      </c>
      <c r="F77" s="145"/>
      <c r="G77" s="146">
        <f t="shared" si="2"/>
        <v>0</v>
      </c>
    </row>
    <row r="78" spans="1:7" ht="28.8">
      <c r="A78" s="143" t="s">
        <v>155</v>
      </c>
      <c r="B78" s="143" t="s">
        <v>145</v>
      </c>
      <c r="C78" s="143" t="s">
        <v>156</v>
      </c>
      <c r="D78" s="143" t="s">
        <v>12</v>
      </c>
      <c r="E78" s="144">
        <v>97.239</v>
      </c>
      <c r="F78" s="145"/>
      <c r="G78" s="146">
        <f t="shared" si="2"/>
        <v>0</v>
      </c>
    </row>
    <row r="79" spans="1:7" ht="28.8">
      <c r="A79" s="143" t="s">
        <v>157</v>
      </c>
      <c r="B79" s="143" t="s">
        <v>145</v>
      </c>
      <c r="C79" s="143" t="s">
        <v>158</v>
      </c>
      <c r="D79" s="143" t="s">
        <v>12</v>
      </c>
      <c r="E79" s="144">
        <v>45.321</v>
      </c>
      <c r="F79" s="145"/>
      <c r="G79" s="146">
        <f t="shared" si="2"/>
        <v>0</v>
      </c>
    </row>
    <row r="80" spans="1:7" ht="28.8">
      <c r="A80" s="143" t="s">
        <v>159</v>
      </c>
      <c r="B80" s="143" t="s">
        <v>145</v>
      </c>
      <c r="C80" s="143" t="s">
        <v>160</v>
      </c>
      <c r="D80" s="143" t="s">
        <v>12</v>
      </c>
      <c r="E80" s="144">
        <v>18.091</v>
      </c>
      <c r="F80" s="145"/>
      <c r="G80" s="146">
        <f t="shared" si="2"/>
        <v>0</v>
      </c>
    </row>
    <row r="81" spans="1:7" ht="28.8">
      <c r="A81" s="143" t="s">
        <v>161</v>
      </c>
      <c r="B81" s="143" t="s">
        <v>145</v>
      </c>
      <c r="C81" s="143" t="s">
        <v>162</v>
      </c>
      <c r="D81" s="143" t="s">
        <v>12</v>
      </c>
      <c r="E81" s="144">
        <v>11.525</v>
      </c>
      <c r="F81" s="145"/>
      <c r="G81" s="146">
        <f t="shared" si="2"/>
        <v>0</v>
      </c>
    </row>
    <row r="82" spans="1:7" ht="28.8">
      <c r="A82" s="143" t="s">
        <v>163</v>
      </c>
      <c r="B82" s="143" t="s">
        <v>3412</v>
      </c>
      <c r="C82" s="143" t="s">
        <v>164</v>
      </c>
      <c r="D82" s="143" t="s">
        <v>12</v>
      </c>
      <c r="E82" s="144">
        <v>2.692</v>
      </c>
      <c r="F82" s="145"/>
      <c r="G82" s="146">
        <f t="shared" si="2"/>
        <v>0</v>
      </c>
    </row>
    <row r="83" spans="1:7" ht="28.8">
      <c r="A83" s="143" t="s">
        <v>165</v>
      </c>
      <c r="B83" s="143" t="s">
        <v>3412</v>
      </c>
      <c r="C83" s="143" t="s">
        <v>166</v>
      </c>
      <c r="D83" s="143" t="s">
        <v>12</v>
      </c>
      <c r="E83" s="144">
        <v>192.595</v>
      </c>
      <c r="F83" s="145"/>
      <c r="G83" s="146">
        <f t="shared" si="2"/>
        <v>0</v>
      </c>
    </row>
    <row r="84" spans="1:7" ht="28.8">
      <c r="A84" s="143" t="s">
        <v>167</v>
      </c>
      <c r="B84" s="143" t="s">
        <v>3412</v>
      </c>
      <c r="C84" s="143" t="s">
        <v>168</v>
      </c>
      <c r="D84" s="143" t="s">
        <v>12</v>
      </c>
      <c r="E84" s="144">
        <v>12.1</v>
      </c>
      <c r="F84" s="145"/>
      <c r="G84" s="146">
        <f t="shared" si="2"/>
        <v>0</v>
      </c>
    </row>
    <row r="85" spans="1:7" ht="28.8">
      <c r="A85" s="143" t="s">
        <v>169</v>
      </c>
      <c r="B85" s="143" t="s">
        <v>3412</v>
      </c>
      <c r="C85" s="143" t="s">
        <v>170</v>
      </c>
      <c r="D85" s="143" t="s">
        <v>12</v>
      </c>
      <c r="E85" s="144">
        <v>5.276</v>
      </c>
      <c r="F85" s="145"/>
      <c r="G85" s="146">
        <f t="shared" si="2"/>
        <v>0</v>
      </c>
    </row>
    <row r="86" spans="1:7" ht="28.8">
      <c r="A86" s="143" t="s">
        <v>171</v>
      </c>
      <c r="B86" s="143" t="s">
        <v>3412</v>
      </c>
      <c r="C86" s="143" t="s">
        <v>172</v>
      </c>
      <c r="D86" s="143" t="s">
        <v>12</v>
      </c>
      <c r="E86" s="144">
        <v>7.295</v>
      </c>
      <c r="F86" s="145"/>
      <c r="G86" s="146">
        <f t="shared" si="2"/>
        <v>0</v>
      </c>
    </row>
    <row r="87" spans="1:7" ht="28.8">
      <c r="A87" s="143" t="s">
        <v>173</v>
      </c>
      <c r="B87" s="143" t="s">
        <v>3412</v>
      </c>
      <c r="C87" s="143" t="s">
        <v>174</v>
      </c>
      <c r="D87" s="143" t="s">
        <v>12</v>
      </c>
      <c r="E87" s="144">
        <v>8.809</v>
      </c>
      <c r="F87" s="145"/>
      <c r="G87" s="146">
        <f t="shared" si="2"/>
        <v>0</v>
      </c>
    </row>
    <row r="88" spans="1:7" ht="28.8">
      <c r="A88" s="143" t="s">
        <v>175</v>
      </c>
      <c r="B88" s="143" t="s">
        <v>3412</v>
      </c>
      <c r="C88" s="143" t="s">
        <v>176</v>
      </c>
      <c r="D88" s="143" t="s">
        <v>12</v>
      </c>
      <c r="E88" s="144">
        <v>4.616</v>
      </c>
      <c r="F88" s="145"/>
      <c r="G88" s="146">
        <f t="shared" si="2"/>
        <v>0</v>
      </c>
    </row>
    <row r="89" spans="1:7" ht="28.8">
      <c r="A89" s="143" t="s">
        <v>177</v>
      </c>
      <c r="B89" s="143" t="s">
        <v>3412</v>
      </c>
      <c r="C89" s="143" t="s">
        <v>178</v>
      </c>
      <c r="D89" s="143" t="s">
        <v>12</v>
      </c>
      <c r="E89" s="144">
        <v>5.252</v>
      </c>
      <c r="F89" s="145"/>
      <c r="G89" s="146">
        <f t="shared" si="2"/>
        <v>0</v>
      </c>
    </row>
    <row r="90" spans="1:7" ht="28.8">
      <c r="A90" s="143" t="s">
        <v>179</v>
      </c>
      <c r="B90" s="143" t="s">
        <v>3412</v>
      </c>
      <c r="C90" s="143" t="s">
        <v>180</v>
      </c>
      <c r="D90" s="143" t="s">
        <v>12</v>
      </c>
      <c r="E90" s="144">
        <v>2.544</v>
      </c>
      <c r="F90" s="145"/>
      <c r="G90" s="146">
        <f t="shared" si="2"/>
        <v>0</v>
      </c>
    </row>
    <row r="91" spans="1:7" ht="28.8">
      <c r="A91" s="143" t="s">
        <v>181</v>
      </c>
      <c r="B91" s="143" t="s">
        <v>3412</v>
      </c>
      <c r="C91" s="143" t="s">
        <v>182</v>
      </c>
      <c r="D91" s="143" t="s">
        <v>12</v>
      </c>
      <c r="E91" s="144">
        <v>2.738</v>
      </c>
      <c r="F91" s="145"/>
      <c r="G91" s="146">
        <f t="shared" si="2"/>
        <v>0</v>
      </c>
    </row>
    <row r="92" spans="1:7" ht="28.8">
      <c r="A92" s="143" t="s">
        <v>183</v>
      </c>
      <c r="B92" s="143" t="s">
        <v>3412</v>
      </c>
      <c r="C92" s="143" t="s">
        <v>184</v>
      </c>
      <c r="D92" s="143" t="s">
        <v>12</v>
      </c>
      <c r="E92" s="144">
        <v>2.23</v>
      </c>
      <c r="F92" s="145"/>
      <c r="G92" s="146">
        <f t="shared" si="2"/>
        <v>0</v>
      </c>
    </row>
    <row r="93" spans="1:7" ht="28.8">
      <c r="A93" s="143" t="s">
        <v>185</v>
      </c>
      <c r="B93" s="143" t="s">
        <v>3412</v>
      </c>
      <c r="C93" s="143" t="s">
        <v>186</v>
      </c>
      <c r="D93" s="143" t="s">
        <v>12</v>
      </c>
      <c r="E93" s="144">
        <v>0.363</v>
      </c>
      <c r="F93" s="145"/>
      <c r="G93" s="146">
        <f t="shared" si="2"/>
        <v>0</v>
      </c>
    </row>
    <row r="94" spans="1:7" ht="28.8">
      <c r="A94" s="143" t="s">
        <v>187</v>
      </c>
      <c r="B94" s="143" t="s">
        <v>3412</v>
      </c>
      <c r="C94" s="143" t="s">
        <v>188</v>
      </c>
      <c r="D94" s="143" t="s">
        <v>12</v>
      </c>
      <c r="E94" s="144">
        <v>0.315</v>
      </c>
      <c r="F94" s="145"/>
      <c r="G94" s="146">
        <f t="shared" si="2"/>
        <v>0</v>
      </c>
    </row>
    <row r="95" spans="1:7" ht="28.8">
      <c r="A95" s="143" t="s">
        <v>189</v>
      </c>
      <c r="B95" s="143" t="s">
        <v>3412</v>
      </c>
      <c r="C95" s="143" t="s">
        <v>3411</v>
      </c>
      <c r="D95" s="143" t="s">
        <v>12</v>
      </c>
      <c r="E95" s="144">
        <v>9.41</v>
      </c>
      <c r="F95" s="145"/>
      <c r="G95" s="146">
        <f t="shared" si="2"/>
        <v>0</v>
      </c>
    </row>
    <row r="96" spans="1:7" ht="28.8">
      <c r="A96" s="143" t="s">
        <v>190</v>
      </c>
      <c r="B96" s="143" t="s">
        <v>3412</v>
      </c>
      <c r="C96" s="143" t="s">
        <v>191</v>
      </c>
      <c r="D96" s="143" t="s">
        <v>12</v>
      </c>
      <c r="E96" s="144">
        <v>1.406</v>
      </c>
      <c r="F96" s="145"/>
      <c r="G96" s="146">
        <f t="shared" si="2"/>
        <v>0</v>
      </c>
    </row>
    <row r="97" spans="1:7" ht="28.8">
      <c r="A97" s="143" t="s">
        <v>192</v>
      </c>
      <c r="B97" s="143" t="s">
        <v>3412</v>
      </c>
      <c r="C97" s="143" t="s">
        <v>193</v>
      </c>
      <c r="D97" s="143" t="s">
        <v>12</v>
      </c>
      <c r="E97" s="144">
        <v>0.557</v>
      </c>
      <c r="F97" s="145"/>
      <c r="G97" s="146">
        <f t="shared" si="2"/>
        <v>0</v>
      </c>
    </row>
    <row r="98" spans="1:7" ht="28.8">
      <c r="A98" s="143" t="s">
        <v>194</v>
      </c>
      <c r="B98" s="143" t="s">
        <v>3412</v>
      </c>
      <c r="C98" s="143" t="s">
        <v>195</v>
      </c>
      <c r="D98" s="143" t="s">
        <v>12</v>
      </c>
      <c r="E98" s="144">
        <v>1.301</v>
      </c>
      <c r="F98" s="145"/>
      <c r="G98" s="146">
        <f t="shared" si="2"/>
        <v>0</v>
      </c>
    </row>
    <row r="99" spans="1:7" ht="28.8">
      <c r="A99" s="143" t="s">
        <v>196</v>
      </c>
      <c r="B99" s="143" t="s">
        <v>3412</v>
      </c>
      <c r="C99" s="143" t="s">
        <v>197</v>
      </c>
      <c r="D99" s="143" t="s">
        <v>198</v>
      </c>
      <c r="E99" s="144">
        <v>1</v>
      </c>
      <c r="F99" s="145"/>
      <c r="G99" s="146">
        <f t="shared" si="2"/>
        <v>0</v>
      </c>
    </row>
    <row r="100" spans="1:7" ht="28.8">
      <c r="A100" s="143" t="s">
        <v>199</v>
      </c>
      <c r="B100" s="143" t="s">
        <v>3412</v>
      </c>
      <c r="C100" s="143" t="s">
        <v>200</v>
      </c>
      <c r="D100" s="143" t="s">
        <v>198</v>
      </c>
      <c r="E100" s="144">
        <v>1</v>
      </c>
      <c r="F100" s="145"/>
      <c r="G100" s="146">
        <f t="shared" si="2"/>
        <v>0</v>
      </c>
    </row>
    <row r="101" spans="1:7" ht="28.8">
      <c r="A101" s="143" t="s">
        <v>201</v>
      </c>
      <c r="B101" s="143" t="s">
        <v>3412</v>
      </c>
      <c r="C101" s="143" t="s">
        <v>202</v>
      </c>
      <c r="D101" s="143" t="s">
        <v>198</v>
      </c>
      <c r="E101" s="144">
        <v>1</v>
      </c>
      <c r="F101" s="145"/>
      <c r="G101" s="146">
        <f aca="true" t="shared" si="3" ref="G101:G103">F101*E101</f>
        <v>0</v>
      </c>
    </row>
    <row r="102" spans="1:7" ht="28.8">
      <c r="A102" s="143" t="s">
        <v>203</v>
      </c>
      <c r="B102" s="143" t="s">
        <v>3412</v>
      </c>
      <c r="C102" s="143" t="s">
        <v>204</v>
      </c>
      <c r="D102" s="143" t="s">
        <v>198</v>
      </c>
      <c r="E102" s="144">
        <v>1</v>
      </c>
      <c r="F102" s="145"/>
      <c r="G102" s="146">
        <f t="shared" si="3"/>
        <v>0</v>
      </c>
    </row>
    <row r="103" spans="1:7" ht="28.8">
      <c r="A103" s="143" t="s">
        <v>205</v>
      </c>
      <c r="B103" s="143" t="s">
        <v>3412</v>
      </c>
      <c r="C103" s="143" t="s">
        <v>206</v>
      </c>
      <c r="D103" s="143" t="s">
        <v>198</v>
      </c>
      <c r="E103" s="144">
        <v>1</v>
      </c>
      <c r="F103" s="145"/>
      <c r="G103" s="146">
        <f t="shared" si="3"/>
        <v>0</v>
      </c>
    </row>
    <row r="104" spans="1:7" ht="40.5" customHeight="1">
      <c r="A104" s="186" t="s">
        <v>3046</v>
      </c>
      <c r="B104" s="187"/>
      <c r="C104" s="187"/>
      <c r="D104" s="187"/>
      <c r="E104" s="187"/>
      <c r="F104" s="188"/>
      <c r="G104" s="147">
        <f>SUM(G37:G103)</f>
        <v>0</v>
      </c>
    </row>
    <row r="105" spans="1:7" ht="64.2" customHeight="1">
      <c r="A105" s="52"/>
      <c r="B105" s="191" t="s">
        <v>3423</v>
      </c>
      <c r="C105" s="192"/>
      <c r="D105" s="53"/>
      <c r="E105" s="54"/>
      <c r="F105" s="55"/>
      <c r="G105" s="56"/>
    </row>
    <row r="106" spans="1:7" ht="28.8">
      <c r="A106" s="143" t="s">
        <v>207</v>
      </c>
      <c r="B106" s="143" t="s">
        <v>3412</v>
      </c>
      <c r="C106" s="143" t="s">
        <v>3413</v>
      </c>
      <c r="D106" s="143" t="s">
        <v>9</v>
      </c>
      <c r="E106" s="144">
        <v>950.6</v>
      </c>
      <c r="F106" s="145"/>
      <c r="G106" s="146">
        <f aca="true" t="shared" si="4" ref="G106:G159">F106*E106</f>
        <v>0</v>
      </c>
    </row>
    <row r="107" spans="1:7" ht="28.8">
      <c r="A107" s="143" t="s">
        <v>3414</v>
      </c>
      <c r="B107" s="143" t="s">
        <v>3412</v>
      </c>
      <c r="C107" s="143" t="s">
        <v>3415</v>
      </c>
      <c r="D107" s="143" t="s">
        <v>9</v>
      </c>
      <c r="E107" s="144">
        <v>593.3</v>
      </c>
      <c r="F107" s="145"/>
      <c r="G107" s="146">
        <f t="shared" si="4"/>
        <v>0</v>
      </c>
    </row>
    <row r="108" spans="1:7" ht="28.8">
      <c r="A108" s="143" t="s">
        <v>208</v>
      </c>
      <c r="B108" s="143" t="s">
        <v>691</v>
      </c>
      <c r="C108" s="143" t="s">
        <v>209</v>
      </c>
      <c r="D108" s="143" t="s">
        <v>56</v>
      </c>
      <c r="E108" s="144">
        <v>423</v>
      </c>
      <c r="F108" s="145"/>
      <c r="G108" s="146">
        <f t="shared" si="4"/>
        <v>0</v>
      </c>
    </row>
    <row r="109" spans="1:7" ht="28.8">
      <c r="A109" s="143" t="s">
        <v>210</v>
      </c>
      <c r="B109" s="143" t="s">
        <v>692</v>
      </c>
      <c r="C109" s="143" t="s">
        <v>211</v>
      </c>
      <c r="D109" s="143" t="s">
        <v>9</v>
      </c>
      <c r="E109" s="144">
        <v>617.8</v>
      </c>
      <c r="F109" s="145"/>
      <c r="G109" s="146">
        <f t="shared" si="4"/>
        <v>0</v>
      </c>
    </row>
    <row r="110" spans="1:7" ht="28.8">
      <c r="A110" s="143" t="s">
        <v>212</v>
      </c>
      <c r="B110" s="143" t="s">
        <v>3412</v>
      </c>
      <c r="C110" s="143" t="s">
        <v>3416</v>
      </c>
      <c r="D110" s="143" t="s">
        <v>9</v>
      </c>
      <c r="E110" s="144">
        <v>617.8</v>
      </c>
      <c r="F110" s="145"/>
      <c r="G110" s="146">
        <f t="shared" si="4"/>
        <v>0</v>
      </c>
    </row>
    <row r="111" spans="1:7" ht="28.8">
      <c r="A111" s="143" t="s">
        <v>213</v>
      </c>
      <c r="B111" s="143" t="s">
        <v>3412</v>
      </c>
      <c r="C111" s="143" t="s">
        <v>3417</v>
      </c>
      <c r="D111" s="143" t="s">
        <v>9</v>
      </c>
      <c r="E111" s="144">
        <v>617.8</v>
      </c>
      <c r="F111" s="145"/>
      <c r="G111" s="146">
        <f t="shared" si="4"/>
        <v>0</v>
      </c>
    </row>
    <row r="112" spans="1:7" ht="28.8">
      <c r="A112" s="143" t="s">
        <v>214</v>
      </c>
      <c r="B112" s="143" t="s">
        <v>3412</v>
      </c>
      <c r="C112" s="143" t="s">
        <v>3418</v>
      </c>
      <c r="D112" s="143" t="s">
        <v>9</v>
      </c>
      <c r="E112" s="144">
        <v>617.8</v>
      </c>
      <c r="F112" s="145"/>
      <c r="G112" s="146">
        <f t="shared" si="4"/>
        <v>0</v>
      </c>
    </row>
    <row r="113" spans="1:7" ht="28.8">
      <c r="A113" s="143" t="s">
        <v>215</v>
      </c>
      <c r="B113" s="143" t="s">
        <v>693</v>
      </c>
      <c r="C113" s="143" t="s">
        <v>216</v>
      </c>
      <c r="D113" s="143" t="s">
        <v>9</v>
      </c>
      <c r="E113" s="144">
        <v>705.8</v>
      </c>
      <c r="F113" s="145"/>
      <c r="G113" s="146">
        <f t="shared" si="4"/>
        <v>0</v>
      </c>
    </row>
    <row r="114" spans="1:7" ht="28.8">
      <c r="A114" s="143" t="s">
        <v>217</v>
      </c>
      <c r="B114" s="143" t="s">
        <v>694</v>
      </c>
      <c r="C114" s="143" t="s">
        <v>218</v>
      </c>
      <c r="D114" s="143" t="s">
        <v>9</v>
      </c>
      <c r="E114" s="144">
        <v>705.8</v>
      </c>
      <c r="F114" s="145"/>
      <c r="G114" s="146">
        <f t="shared" si="4"/>
        <v>0</v>
      </c>
    </row>
    <row r="115" spans="1:7" ht="28.8">
      <c r="A115" s="143" t="s">
        <v>219</v>
      </c>
      <c r="B115" s="143" t="s">
        <v>695</v>
      </c>
      <c r="C115" s="143" t="s">
        <v>220</v>
      </c>
      <c r="D115" s="143" t="s">
        <v>9</v>
      </c>
      <c r="E115" s="144">
        <v>1323.6</v>
      </c>
      <c r="F115" s="145"/>
      <c r="G115" s="146">
        <f t="shared" si="4"/>
        <v>0</v>
      </c>
    </row>
    <row r="116" spans="1:7" ht="28.8">
      <c r="A116" s="143" t="s">
        <v>221</v>
      </c>
      <c r="B116" s="143" t="s">
        <v>696</v>
      </c>
      <c r="C116" s="143" t="s">
        <v>222</v>
      </c>
      <c r="D116" s="143" t="s">
        <v>9</v>
      </c>
      <c r="E116" s="144">
        <v>1323.6</v>
      </c>
      <c r="F116" s="145"/>
      <c r="G116" s="146">
        <f t="shared" si="4"/>
        <v>0</v>
      </c>
    </row>
    <row r="117" spans="1:7" ht="28.8">
      <c r="A117" s="143" t="s">
        <v>223</v>
      </c>
      <c r="B117" s="143" t="s">
        <v>697</v>
      </c>
      <c r="C117" s="143" t="s">
        <v>224</v>
      </c>
      <c r="D117" s="143" t="s">
        <v>9</v>
      </c>
      <c r="E117" s="144">
        <v>1323.6</v>
      </c>
      <c r="F117" s="145"/>
      <c r="G117" s="146">
        <f t="shared" si="4"/>
        <v>0</v>
      </c>
    </row>
    <row r="118" spans="1:7" ht="28.8">
      <c r="A118" s="143" t="s">
        <v>225</v>
      </c>
      <c r="B118" s="143" t="s">
        <v>698</v>
      </c>
      <c r="C118" s="143" t="s">
        <v>226</v>
      </c>
      <c r="D118" s="143" t="s">
        <v>9</v>
      </c>
      <c r="E118" s="144">
        <v>1043.3</v>
      </c>
      <c r="F118" s="145"/>
      <c r="G118" s="146">
        <f t="shared" si="4"/>
        <v>0</v>
      </c>
    </row>
    <row r="119" spans="1:7" ht="28.8">
      <c r="A119" s="143" t="s">
        <v>227</v>
      </c>
      <c r="B119" s="143" t="s">
        <v>698</v>
      </c>
      <c r="C119" s="143" t="s">
        <v>3419</v>
      </c>
      <c r="D119" s="143" t="s">
        <v>9</v>
      </c>
      <c r="E119" s="144">
        <v>187.5</v>
      </c>
      <c r="F119" s="145"/>
      <c r="G119" s="146">
        <f t="shared" si="4"/>
        <v>0</v>
      </c>
    </row>
    <row r="120" spans="1:7" ht="28.8">
      <c r="A120" s="143" t="s">
        <v>228</v>
      </c>
      <c r="B120" s="143" t="s">
        <v>699</v>
      </c>
      <c r="C120" s="143" t="s">
        <v>3420</v>
      </c>
      <c r="D120" s="143" t="s">
        <v>56</v>
      </c>
      <c r="E120" s="144">
        <v>1538.5</v>
      </c>
      <c r="F120" s="145"/>
      <c r="G120" s="146">
        <f t="shared" si="4"/>
        <v>0</v>
      </c>
    </row>
    <row r="121" spans="1:7" ht="28.8">
      <c r="A121" s="143" t="s">
        <v>229</v>
      </c>
      <c r="B121" s="143" t="s">
        <v>700</v>
      </c>
      <c r="C121" s="143" t="s">
        <v>230</v>
      </c>
      <c r="D121" s="143" t="s">
        <v>9</v>
      </c>
      <c r="E121" s="144">
        <v>1230.8</v>
      </c>
      <c r="F121" s="145"/>
      <c r="G121" s="146">
        <f t="shared" si="4"/>
        <v>0</v>
      </c>
    </row>
    <row r="122" spans="1:7" ht="28.8">
      <c r="A122" s="143" t="s">
        <v>231</v>
      </c>
      <c r="B122" s="143" t="s">
        <v>701</v>
      </c>
      <c r="C122" s="143" t="s">
        <v>232</v>
      </c>
      <c r="D122" s="143" t="s">
        <v>9</v>
      </c>
      <c r="E122" s="144">
        <v>1230.8</v>
      </c>
      <c r="F122" s="145"/>
      <c r="G122" s="146">
        <f t="shared" si="4"/>
        <v>0</v>
      </c>
    </row>
    <row r="123" spans="1:7" ht="28.8">
      <c r="A123" s="143" t="s">
        <v>233</v>
      </c>
      <c r="B123" s="143" t="s">
        <v>234</v>
      </c>
      <c r="C123" s="143" t="s">
        <v>235</v>
      </c>
      <c r="D123" s="143" t="s">
        <v>9</v>
      </c>
      <c r="E123" s="144">
        <v>4621.5</v>
      </c>
      <c r="F123" s="145"/>
      <c r="G123" s="146">
        <f t="shared" si="4"/>
        <v>0</v>
      </c>
    </row>
    <row r="124" spans="1:7" ht="28.8">
      <c r="A124" s="143" t="s">
        <v>236</v>
      </c>
      <c r="B124" s="143" t="s">
        <v>234</v>
      </c>
      <c r="C124" s="143" t="s">
        <v>237</v>
      </c>
      <c r="D124" s="143" t="s">
        <v>9</v>
      </c>
      <c r="E124" s="144">
        <v>360.2</v>
      </c>
      <c r="F124" s="145"/>
      <c r="G124" s="146">
        <f t="shared" si="4"/>
        <v>0</v>
      </c>
    </row>
    <row r="125" spans="1:7" ht="28.8">
      <c r="A125" s="143" t="s">
        <v>238</v>
      </c>
      <c r="B125" s="143" t="s">
        <v>234</v>
      </c>
      <c r="C125" s="143" t="s">
        <v>239</v>
      </c>
      <c r="D125" s="143" t="s">
        <v>9</v>
      </c>
      <c r="E125" s="144">
        <v>307.9</v>
      </c>
      <c r="F125" s="145"/>
      <c r="G125" s="146">
        <f t="shared" si="4"/>
        <v>0</v>
      </c>
    </row>
    <row r="126" spans="1:7" ht="28.8">
      <c r="A126" s="143" t="s">
        <v>240</v>
      </c>
      <c r="B126" s="143" t="s">
        <v>234</v>
      </c>
      <c r="C126" s="143" t="s">
        <v>241</v>
      </c>
      <c r="D126" s="143" t="s">
        <v>9</v>
      </c>
      <c r="E126" s="144">
        <v>150</v>
      </c>
      <c r="F126" s="145"/>
      <c r="G126" s="146">
        <f t="shared" si="4"/>
        <v>0</v>
      </c>
    </row>
    <row r="127" spans="1:7" ht="28.8">
      <c r="A127" s="143" t="s">
        <v>242</v>
      </c>
      <c r="B127" s="143" t="s">
        <v>234</v>
      </c>
      <c r="C127" s="143" t="s">
        <v>243</v>
      </c>
      <c r="D127" s="143" t="s">
        <v>9</v>
      </c>
      <c r="E127" s="144">
        <v>53.1</v>
      </c>
      <c r="F127" s="145"/>
      <c r="G127" s="146">
        <f t="shared" si="4"/>
        <v>0</v>
      </c>
    </row>
    <row r="128" spans="1:7" ht="28.8">
      <c r="A128" s="143" t="s">
        <v>244</v>
      </c>
      <c r="B128" s="143" t="s">
        <v>234</v>
      </c>
      <c r="C128" s="143" t="s">
        <v>245</v>
      </c>
      <c r="D128" s="143" t="s">
        <v>9</v>
      </c>
      <c r="E128" s="144">
        <v>32.2</v>
      </c>
      <c r="F128" s="145"/>
      <c r="G128" s="146">
        <f t="shared" si="4"/>
        <v>0</v>
      </c>
    </row>
    <row r="129" spans="1:7" ht="28.8">
      <c r="A129" s="143" t="s">
        <v>246</v>
      </c>
      <c r="B129" s="143" t="s">
        <v>145</v>
      </c>
      <c r="C129" s="143" t="s">
        <v>247</v>
      </c>
      <c r="D129" s="143" t="s">
        <v>12</v>
      </c>
      <c r="E129" s="144">
        <v>24.531</v>
      </c>
      <c r="F129" s="145"/>
      <c r="G129" s="146">
        <f t="shared" si="4"/>
        <v>0</v>
      </c>
    </row>
    <row r="130" spans="1:7" ht="28.8">
      <c r="A130" s="143" t="s">
        <v>248</v>
      </c>
      <c r="B130" s="143" t="s">
        <v>249</v>
      </c>
      <c r="C130" s="143" t="s">
        <v>250</v>
      </c>
      <c r="D130" s="143" t="s">
        <v>9</v>
      </c>
      <c r="E130" s="144">
        <v>1150.6</v>
      </c>
      <c r="F130" s="145"/>
      <c r="G130" s="146">
        <f t="shared" si="4"/>
        <v>0</v>
      </c>
    </row>
    <row r="131" spans="1:7" ht="28.8">
      <c r="A131" s="143" t="s">
        <v>251</v>
      </c>
      <c r="B131" s="143" t="s">
        <v>249</v>
      </c>
      <c r="C131" s="143" t="s">
        <v>252</v>
      </c>
      <c r="D131" s="143" t="s">
        <v>9</v>
      </c>
      <c r="E131" s="144">
        <v>291.2</v>
      </c>
      <c r="F131" s="145"/>
      <c r="G131" s="146">
        <f t="shared" si="4"/>
        <v>0</v>
      </c>
    </row>
    <row r="132" spans="1:7" ht="28.8">
      <c r="A132" s="143" t="s">
        <v>253</v>
      </c>
      <c r="B132" s="143" t="s">
        <v>249</v>
      </c>
      <c r="C132" s="143" t="s">
        <v>254</v>
      </c>
      <c r="D132" s="143" t="s">
        <v>9</v>
      </c>
      <c r="E132" s="144">
        <v>218</v>
      </c>
      <c r="F132" s="145"/>
      <c r="G132" s="146">
        <f t="shared" si="4"/>
        <v>0</v>
      </c>
    </row>
    <row r="133" spans="1:7" ht="28.8">
      <c r="A133" s="143" t="s">
        <v>255</v>
      </c>
      <c r="B133" s="143" t="s">
        <v>249</v>
      </c>
      <c r="C133" s="143" t="s">
        <v>256</v>
      </c>
      <c r="D133" s="143" t="s">
        <v>9</v>
      </c>
      <c r="E133" s="144">
        <v>2464.6</v>
      </c>
      <c r="F133" s="145"/>
      <c r="G133" s="146">
        <f t="shared" si="4"/>
        <v>0</v>
      </c>
    </row>
    <row r="134" spans="1:7" ht="28.8">
      <c r="A134" s="143" t="s">
        <v>257</v>
      </c>
      <c r="B134" s="143" t="s">
        <v>249</v>
      </c>
      <c r="C134" s="143" t="s">
        <v>258</v>
      </c>
      <c r="D134" s="143" t="s">
        <v>9</v>
      </c>
      <c r="E134" s="144">
        <v>18</v>
      </c>
      <c r="F134" s="145"/>
      <c r="G134" s="146">
        <f t="shared" si="4"/>
        <v>0</v>
      </c>
    </row>
    <row r="135" spans="1:7" ht="28.8">
      <c r="A135" s="143" t="s">
        <v>259</v>
      </c>
      <c r="B135" s="143" t="s">
        <v>249</v>
      </c>
      <c r="C135" s="143" t="s">
        <v>260</v>
      </c>
      <c r="D135" s="143" t="s">
        <v>9</v>
      </c>
      <c r="E135" s="144">
        <v>3643.1</v>
      </c>
      <c r="F135" s="145"/>
      <c r="G135" s="146">
        <f t="shared" si="4"/>
        <v>0</v>
      </c>
    </row>
    <row r="136" spans="1:7" ht="28.8">
      <c r="A136" s="143" t="s">
        <v>261</v>
      </c>
      <c r="B136" s="143" t="s">
        <v>262</v>
      </c>
      <c r="C136" s="143" t="s">
        <v>263</v>
      </c>
      <c r="D136" s="143" t="s">
        <v>9</v>
      </c>
      <c r="E136" s="144">
        <v>9540.4</v>
      </c>
      <c r="F136" s="145"/>
      <c r="G136" s="146">
        <f t="shared" si="4"/>
        <v>0</v>
      </c>
    </row>
    <row r="137" spans="1:7" ht="28.8">
      <c r="A137" s="143" t="s">
        <v>264</v>
      </c>
      <c r="B137" s="143" t="s">
        <v>249</v>
      </c>
      <c r="C137" s="143" t="s">
        <v>265</v>
      </c>
      <c r="D137" s="143" t="s">
        <v>9</v>
      </c>
      <c r="E137" s="144">
        <v>1542.6</v>
      </c>
      <c r="F137" s="145"/>
      <c r="G137" s="146">
        <f t="shared" si="4"/>
        <v>0</v>
      </c>
    </row>
    <row r="138" spans="1:7" ht="28.8">
      <c r="A138" s="143" t="s">
        <v>266</v>
      </c>
      <c r="B138" s="143" t="s">
        <v>267</v>
      </c>
      <c r="C138" s="143" t="s">
        <v>268</v>
      </c>
      <c r="D138" s="143" t="s">
        <v>9</v>
      </c>
      <c r="E138" s="144">
        <v>1612.7</v>
      </c>
      <c r="F138" s="145"/>
      <c r="G138" s="146">
        <f t="shared" si="4"/>
        <v>0</v>
      </c>
    </row>
    <row r="139" spans="1:7" ht="28.8">
      <c r="A139" s="143" t="s">
        <v>269</v>
      </c>
      <c r="B139" s="143" t="s">
        <v>270</v>
      </c>
      <c r="C139" s="143" t="s">
        <v>271</v>
      </c>
      <c r="D139" s="143" t="s">
        <v>5</v>
      </c>
      <c r="E139" s="144">
        <v>161.27</v>
      </c>
      <c r="F139" s="145"/>
      <c r="G139" s="146">
        <f t="shared" si="4"/>
        <v>0</v>
      </c>
    </row>
    <row r="140" spans="1:7" ht="28.8">
      <c r="A140" s="143" t="s">
        <v>272</v>
      </c>
      <c r="B140" s="143" t="s">
        <v>273</v>
      </c>
      <c r="C140" s="143" t="s">
        <v>274</v>
      </c>
      <c r="D140" s="143" t="s">
        <v>9</v>
      </c>
      <c r="E140" s="144">
        <v>1612.7</v>
      </c>
      <c r="F140" s="145"/>
      <c r="G140" s="146">
        <f t="shared" si="4"/>
        <v>0</v>
      </c>
    </row>
    <row r="141" spans="1:7" ht="28.8">
      <c r="A141" s="143" t="s">
        <v>275</v>
      </c>
      <c r="B141" s="143" t="s">
        <v>276</v>
      </c>
      <c r="C141" s="143" t="s">
        <v>277</v>
      </c>
      <c r="D141" s="143" t="s">
        <v>9</v>
      </c>
      <c r="E141" s="144">
        <v>150</v>
      </c>
      <c r="F141" s="145"/>
      <c r="G141" s="146">
        <f t="shared" si="4"/>
        <v>0</v>
      </c>
    </row>
    <row r="142" spans="1:7" ht="28.8">
      <c r="A142" s="143" t="s">
        <v>278</v>
      </c>
      <c r="B142" s="143" t="s">
        <v>279</v>
      </c>
      <c r="C142" s="143" t="s">
        <v>3421</v>
      </c>
      <c r="D142" s="143" t="s">
        <v>12</v>
      </c>
      <c r="E142" s="144">
        <v>13.467</v>
      </c>
      <c r="F142" s="145"/>
      <c r="G142" s="146">
        <f t="shared" si="4"/>
        <v>0</v>
      </c>
    </row>
    <row r="143" spans="1:7" ht="28.8">
      <c r="A143" s="143" t="s">
        <v>280</v>
      </c>
      <c r="B143" s="143" t="s">
        <v>281</v>
      </c>
      <c r="C143" s="143" t="s">
        <v>282</v>
      </c>
      <c r="D143" s="143" t="s">
        <v>9</v>
      </c>
      <c r="E143" s="144">
        <v>150</v>
      </c>
      <c r="F143" s="145"/>
      <c r="G143" s="146">
        <f t="shared" si="4"/>
        <v>0</v>
      </c>
    </row>
    <row r="144" spans="1:7" ht="28.8">
      <c r="A144" s="143" t="s">
        <v>283</v>
      </c>
      <c r="B144" s="143" t="s">
        <v>284</v>
      </c>
      <c r="C144" s="143" t="s">
        <v>285</v>
      </c>
      <c r="D144" s="143" t="s">
        <v>9</v>
      </c>
      <c r="E144" s="144">
        <v>150</v>
      </c>
      <c r="F144" s="145"/>
      <c r="G144" s="146">
        <f t="shared" si="4"/>
        <v>0</v>
      </c>
    </row>
    <row r="145" spans="1:7" ht="28.8">
      <c r="A145" s="143" t="s">
        <v>286</v>
      </c>
      <c r="B145" s="143" t="s">
        <v>287</v>
      </c>
      <c r="C145" s="143" t="s">
        <v>288</v>
      </c>
      <c r="D145" s="143" t="s">
        <v>9</v>
      </c>
      <c r="E145" s="144">
        <v>150</v>
      </c>
      <c r="F145" s="145"/>
      <c r="G145" s="146">
        <f t="shared" si="4"/>
        <v>0</v>
      </c>
    </row>
    <row r="146" spans="1:7" ht="28.8">
      <c r="A146" s="143" t="s">
        <v>289</v>
      </c>
      <c r="B146" s="143" t="s">
        <v>290</v>
      </c>
      <c r="C146" s="143" t="s">
        <v>291</v>
      </c>
      <c r="D146" s="143" t="s">
        <v>9</v>
      </c>
      <c r="E146" s="144">
        <v>150</v>
      </c>
      <c r="F146" s="145"/>
      <c r="G146" s="146">
        <f t="shared" si="4"/>
        <v>0</v>
      </c>
    </row>
    <row r="147" spans="1:7" ht="28.8">
      <c r="A147" s="143" t="s">
        <v>292</v>
      </c>
      <c r="B147" s="143" t="s">
        <v>293</v>
      </c>
      <c r="C147" s="143" t="s">
        <v>294</v>
      </c>
      <c r="D147" s="143" t="s">
        <v>9</v>
      </c>
      <c r="E147" s="144">
        <v>150</v>
      </c>
      <c r="F147" s="145"/>
      <c r="G147" s="146">
        <f t="shared" si="4"/>
        <v>0</v>
      </c>
    </row>
    <row r="148" spans="1:7" ht="28.8">
      <c r="A148" s="143" t="s">
        <v>295</v>
      </c>
      <c r="B148" s="143" t="s">
        <v>702</v>
      </c>
      <c r="C148" s="143" t="s">
        <v>296</v>
      </c>
      <c r="D148" s="143" t="s">
        <v>9</v>
      </c>
      <c r="E148" s="144">
        <v>150</v>
      </c>
      <c r="F148" s="145"/>
      <c r="G148" s="146">
        <f t="shared" si="4"/>
        <v>0</v>
      </c>
    </row>
    <row r="149" spans="1:7" ht="28.8">
      <c r="A149" s="143" t="s">
        <v>297</v>
      </c>
      <c r="B149" s="143" t="s">
        <v>298</v>
      </c>
      <c r="C149" s="143" t="s">
        <v>299</v>
      </c>
      <c r="D149" s="143" t="s">
        <v>9</v>
      </c>
      <c r="E149" s="144">
        <v>150</v>
      </c>
      <c r="F149" s="145"/>
      <c r="G149" s="146">
        <f t="shared" si="4"/>
        <v>0</v>
      </c>
    </row>
    <row r="150" spans="1:7" ht="28.8">
      <c r="A150" s="143" t="s">
        <v>300</v>
      </c>
      <c r="B150" s="143" t="s">
        <v>301</v>
      </c>
      <c r="C150" s="143" t="s">
        <v>302</v>
      </c>
      <c r="D150" s="143" t="s">
        <v>5</v>
      </c>
      <c r="E150" s="144">
        <v>9.412</v>
      </c>
      <c r="F150" s="145"/>
      <c r="G150" s="146">
        <f t="shared" si="4"/>
        <v>0</v>
      </c>
    </row>
    <row r="151" spans="1:7" ht="28.8">
      <c r="A151" s="143" t="s">
        <v>303</v>
      </c>
      <c r="B151" s="143" t="s">
        <v>304</v>
      </c>
      <c r="C151" s="143" t="s">
        <v>305</v>
      </c>
      <c r="D151" s="143" t="s">
        <v>9</v>
      </c>
      <c r="E151" s="144">
        <v>310</v>
      </c>
      <c r="F151" s="145"/>
      <c r="G151" s="146">
        <f t="shared" si="4"/>
        <v>0</v>
      </c>
    </row>
    <row r="152" spans="1:7" ht="28.8">
      <c r="A152" s="143" t="s">
        <v>306</v>
      </c>
      <c r="B152" s="143" t="s">
        <v>307</v>
      </c>
      <c r="C152" s="143" t="s">
        <v>308</v>
      </c>
      <c r="D152" s="143" t="s">
        <v>56</v>
      </c>
      <c r="E152" s="144">
        <v>387.5</v>
      </c>
      <c r="F152" s="145"/>
      <c r="G152" s="146">
        <f t="shared" si="4"/>
        <v>0</v>
      </c>
    </row>
    <row r="153" spans="1:7" ht="28.8">
      <c r="A153" s="143" t="s">
        <v>309</v>
      </c>
      <c r="B153" s="143" t="s">
        <v>3412</v>
      </c>
      <c r="C153" s="143" t="s">
        <v>310</v>
      </c>
      <c r="D153" s="143" t="s">
        <v>9</v>
      </c>
      <c r="E153" s="144">
        <v>1396</v>
      </c>
      <c r="F153" s="145"/>
      <c r="G153" s="146">
        <f t="shared" si="4"/>
        <v>0</v>
      </c>
    </row>
    <row r="154" spans="1:7" ht="28.8">
      <c r="A154" s="143" t="s">
        <v>311</v>
      </c>
      <c r="B154" s="143" t="s">
        <v>700</v>
      </c>
      <c r="C154" s="143" t="s">
        <v>230</v>
      </c>
      <c r="D154" s="143" t="s">
        <v>9</v>
      </c>
      <c r="E154" s="144">
        <v>312.7</v>
      </c>
      <c r="F154" s="145"/>
      <c r="G154" s="146">
        <f t="shared" si="4"/>
        <v>0</v>
      </c>
    </row>
    <row r="155" spans="1:7" ht="28.8">
      <c r="A155" s="143" t="s">
        <v>312</v>
      </c>
      <c r="B155" s="143" t="s">
        <v>701</v>
      </c>
      <c r="C155" s="143" t="s">
        <v>313</v>
      </c>
      <c r="D155" s="143" t="s">
        <v>9</v>
      </c>
      <c r="E155" s="144">
        <v>312.7</v>
      </c>
      <c r="F155" s="145"/>
      <c r="G155" s="146">
        <f t="shared" si="4"/>
        <v>0</v>
      </c>
    </row>
    <row r="156" spans="1:7" ht="28.8">
      <c r="A156" s="143" t="s">
        <v>314</v>
      </c>
      <c r="B156" s="143" t="s">
        <v>315</v>
      </c>
      <c r="C156" s="143" t="s">
        <v>316</v>
      </c>
      <c r="D156" s="143" t="s">
        <v>9</v>
      </c>
      <c r="E156" s="144">
        <v>18</v>
      </c>
      <c r="F156" s="145"/>
      <c r="G156" s="146">
        <f t="shared" si="4"/>
        <v>0</v>
      </c>
    </row>
    <row r="157" spans="1:7" ht="28.8">
      <c r="A157" s="143" t="s">
        <v>317</v>
      </c>
      <c r="B157" s="143" t="s">
        <v>318</v>
      </c>
      <c r="C157" s="143" t="s">
        <v>319</v>
      </c>
      <c r="D157" s="143" t="s">
        <v>9</v>
      </c>
      <c r="E157" s="144">
        <v>18</v>
      </c>
      <c r="F157" s="145"/>
      <c r="G157" s="146">
        <f t="shared" si="4"/>
        <v>0</v>
      </c>
    </row>
    <row r="158" spans="1:7" ht="43.2">
      <c r="A158" s="143" t="s">
        <v>320</v>
      </c>
      <c r="B158" s="143" t="s">
        <v>3424</v>
      </c>
      <c r="C158" s="143" t="s">
        <v>321</v>
      </c>
      <c r="D158" s="143" t="s">
        <v>56</v>
      </c>
      <c r="E158" s="144">
        <v>72.3</v>
      </c>
      <c r="F158" s="145"/>
      <c r="G158" s="146">
        <f t="shared" si="4"/>
        <v>0</v>
      </c>
    </row>
    <row r="159" spans="1:7" ht="43.2">
      <c r="A159" s="143" t="s">
        <v>322</v>
      </c>
      <c r="B159" s="143" t="s">
        <v>3424</v>
      </c>
      <c r="C159" s="143" t="s">
        <v>323</v>
      </c>
      <c r="D159" s="143" t="s">
        <v>56</v>
      </c>
      <c r="E159" s="144">
        <v>33</v>
      </c>
      <c r="F159" s="145"/>
      <c r="G159" s="146">
        <f t="shared" si="4"/>
        <v>0</v>
      </c>
    </row>
    <row r="160" spans="1:7" ht="36" customHeight="1">
      <c r="A160" s="186" t="s">
        <v>3047</v>
      </c>
      <c r="B160" s="187"/>
      <c r="C160" s="187"/>
      <c r="D160" s="187"/>
      <c r="E160" s="187"/>
      <c r="F160" s="188"/>
      <c r="G160" s="147">
        <f>SUM(G106:G159)</f>
        <v>0</v>
      </c>
    </row>
    <row r="161" spans="1:9" s="11" customFormat="1" ht="35.4" customHeight="1">
      <c r="A161" s="52"/>
      <c r="B161" s="189" t="s">
        <v>3425</v>
      </c>
      <c r="C161" s="189"/>
      <c r="D161" s="57"/>
      <c r="E161" s="58"/>
      <c r="F161" s="56"/>
      <c r="G161" s="56"/>
      <c r="H161" s="45"/>
      <c r="I161" s="45"/>
    </row>
    <row r="162" spans="1:7" ht="28.8">
      <c r="A162" s="143" t="s">
        <v>324</v>
      </c>
      <c r="B162" s="143" t="s">
        <v>3412</v>
      </c>
      <c r="C162" s="143" t="s">
        <v>325</v>
      </c>
      <c r="D162" s="143" t="s">
        <v>9</v>
      </c>
      <c r="E162" s="144">
        <v>575.6</v>
      </c>
      <c r="F162" s="145"/>
      <c r="G162" s="146">
        <f aca="true" t="shared" si="5" ref="G162:G172">F162*E162</f>
        <v>0</v>
      </c>
    </row>
    <row r="163" spans="1:7" ht="28.8">
      <c r="A163" s="143" t="s">
        <v>326</v>
      </c>
      <c r="B163" s="143" t="s">
        <v>3412</v>
      </c>
      <c r="C163" s="143" t="s">
        <v>327</v>
      </c>
      <c r="D163" s="143" t="s">
        <v>9</v>
      </c>
      <c r="E163" s="144">
        <v>100.5</v>
      </c>
      <c r="F163" s="145"/>
      <c r="G163" s="146">
        <f t="shared" si="5"/>
        <v>0</v>
      </c>
    </row>
    <row r="164" spans="1:7" ht="43.2">
      <c r="A164" s="143" t="s">
        <v>328</v>
      </c>
      <c r="B164" s="143" t="s">
        <v>703</v>
      </c>
      <c r="C164" s="143" t="s">
        <v>329</v>
      </c>
      <c r="D164" s="143" t="s">
        <v>9</v>
      </c>
      <c r="E164" s="144">
        <v>931.97</v>
      </c>
      <c r="F164" s="145"/>
      <c r="G164" s="146">
        <f t="shared" si="5"/>
        <v>0</v>
      </c>
    </row>
    <row r="165" spans="1:7" ht="28.8">
      <c r="A165" s="143" t="s">
        <v>330</v>
      </c>
      <c r="B165" s="143" t="s">
        <v>331</v>
      </c>
      <c r="C165" s="143" t="s">
        <v>288</v>
      </c>
      <c r="D165" s="143" t="s">
        <v>9</v>
      </c>
      <c r="E165" s="144">
        <v>291.27</v>
      </c>
      <c r="F165" s="145"/>
      <c r="G165" s="146">
        <f t="shared" si="5"/>
        <v>0</v>
      </c>
    </row>
    <row r="166" spans="1:7" ht="28.8">
      <c r="A166" s="143" t="s">
        <v>332</v>
      </c>
      <c r="B166" s="143" t="s">
        <v>333</v>
      </c>
      <c r="C166" s="143" t="s">
        <v>291</v>
      </c>
      <c r="D166" s="143" t="s">
        <v>9</v>
      </c>
      <c r="E166" s="144">
        <v>291.27</v>
      </c>
      <c r="F166" s="145"/>
      <c r="G166" s="146">
        <f t="shared" si="5"/>
        <v>0</v>
      </c>
    </row>
    <row r="167" spans="1:7" ht="28.8">
      <c r="A167" s="143" t="s">
        <v>334</v>
      </c>
      <c r="B167" s="143" t="s">
        <v>335</v>
      </c>
      <c r="C167" s="143" t="s">
        <v>294</v>
      </c>
      <c r="D167" s="143" t="s">
        <v>9</v>
      </c>
      <c r="E167" s="144">
        <v>291.27</v>
      </c>
      <c r="F167" s="145"/>
      <c r="G167" s="146">
        <f t="shared" si="5"/>
        <v>0</v>
      </c>
    </row>
    <row r="168" spans="1:7" ht="28.8">
      <c r="A168" s="143" t="s">
        <v>336</v>
      </c>
      <c r="B168" s="143" t="s">
        <v>704</v>
      </c>
      <c r="C168" s="143" t="s">
        <v>296</v>
      </c>
      <c r="D168" s="143" t="s">
        <v>9</v>
      </c>
      <c r="E168" s="144">
        <v>291.27</v>
      </c>
      <c r="F168" s="145"/>
      <c r="G168" s="146">
        <f t="shared" si="5"/>
        <v>0</v>
      </c>
    </row>
    <row r="169" spans="1:7" ht="28.8">
      <c r="A169" s="143" t="s">
        <v>337</v>
      </c>
      <c r="B169" s="143" t="s">
        <v>338</v>
      </c>
      <c r="C169" s="143" t="s">
        <v>299</v>
      </c>
      <c r="D169" s="143" t="s">
        <v>9</v>
      </c>
      <c r="E169" s="144">
        <v>291.27</v>
      </c>
      <c r="F169" s="145"/>
      <c r="G169" s="146">
        <f t="shared" si="5"/>
        <v>0</v>
      </c>
    </row>
    <row r="170" spans="1:7" ht="28.8">
      <c r="A170" s="143" t="s">
        <v>339</v>
      </c>
      <c r="B170" s="143" t="s">
        <v>705</v>
      </c>
      <c r="C170" s="143" t="s">
        <v>340</v>
      </c>
      <c r="D170" s="143" t="s">
        <v>9</v>
      </c>
      <c r="E170" s="144">
        <v>95.1</v>
      </c>
      <c r="F170" s="145"/>
      <c r="G170" s="146">
        <f t="shared" si="5"/>
        <v>0</v>
      </c>
    </row>
    <row r="171" spans="1:7" ht="28.8">
      <c r="A171" s="143" t="s">
        <v>341</v>
      </c>
      <c r="B171" s="143" t="s">
        <v>475</v>
      </c>
      <c r="C171" s="143" t="s">
        <v>342</v>
      </c>
      <c r="D171" s="143" t="s">
        <v>9</v>
      </c>
      <c r="E171" s="144">
        <v>95.1</v>
      </c>
      <c r="F171" s="145"/>
      <c r="G171" s="146">
        <f t="shared" si="5"/>
        <v>0</v>
      </c>
    </row>
    <row r="172" spans="1:7" ht="28.8">
      <c r="A172" s="143" t="s">
        <v>343</v>
      </c>
      <c r="B172" s="143" t="s">
        <v>706</v>
      </c>
      <c r="C172" s="143" t="s">
        <v>3426</v>
      </c>
      <c r="D172" s="143" t="s">
        <v>9</v>
      </c>
      <c r="E172" s="144">
        <v>95.1</v>
      </c>
      <c r="F172" s="145"/>
      <c r="G172" s="146">
        <f t="shared" si="5"/>
        <v>0</v>
      </c>
    </row>
    <row r="173" spans="1:7" ht="34.5" customHeight="1">
      <c r="A173" s="186" t="s">
        <v>3048</v>
      </c>
      <c r="B173" s="187"/>
      <c r="C173" s="187"/>
      <c r="D173" s="187"/>
      <c r="E173" s="187"/>
      <c r="F173" s="188"/>
      <c r="G173" s="147">
        <f>SUM(G162:G172)</f>
        <v>0</v>
      </c>
    </row>
    <row r="174" spans="1:9" s="11" customFormat="1" ht="58.2" customHeight="1">
      <c r="A174" s="52"/>
      <c r="B174" s="189" t="s">
        <v>3427</v>
      </c>
      <c r="C174" s="189"/>
      <c r="D174" s="57"/>
      <c r="E174" s="58"/>
      <c r="F174" s="56"/>
      <c r="G174" s="56"/>
      <c r="H174" s="45"/>
      <c r="I174" s="45"/>
    </row>
    <row r="175" spans="1:7" ht="28.8">
      <c r="A175" s="143" t="s">
        <v>344</v>
      </c>
      <c r="B175" s="143" t="s">
        <v>707</v>
      </c>
      <c r="C175" s="143" t="s">
        <v>345</v>
      </c>
      <c r="D175" s="143" t="s">
        <v>9</v>
      </c>
      <c r="E175" s="144">
        <v>5252.4</v>
      </c>
      <c r="F175" s="145"/>
      <c r="G175" s="146">
        <f aca="true" t="shared" si="6" ref="G175">F175*E175</f>
        <v>0</v>
      </c>
    </row>
    <row r="176" spans="1:7" ht="28.8">
      <c r="A176" s="143" t="s">
        <v>346</v>
      </c>
      <c r="B176" s="143" t="s">
        <v>708</v>
      </c>
      <c r="C176" s="143" t="s">
        <v>347</v>
      </c>
      <c r="D176" s="143" t="s">
        <v>9</v>
      </c>
      <c r="E176" s="144">
        <v>399.26</v>
      </c>
      <c r="F176" s="145"/>
      <c r="G176" s="146">
        <f aca="true" t="shared" si="7" ref="G176:G208">F176*E176</f>
        <v>0</v>
      </c>
    </row>
    <row r="177" spans="1:7" ht="28.8">
      <c r="A177" s="143" t="s">
        <v>348</v>
      </c>
      <c r="B177" s="143" t="s">
        <v>709</v>
      </c>
      <c r="C177" s="143" t="s">
        <v>349</v>
      </c>
      <c r="D177" s="143" t="s">
        <v>9</v>
      </c>
      <c r="E177" s="144">
        <v>399.26</v>
      </c>
      <c r="F177" s="145"/>
      <c r="G177" s="146">
        <f t="shared" si="7"/>
        <v>0</v>
      </c>
    </row>
    <row r="178" spans="1:7" ht="28.8">
      <c r="A178" s="143" t="s">
        <v>350</v>
      </c>
      <c r="B178" s="143" t="s">
        <v>331</v>
      </c>
      <c r="C178" s="143" t="s">
        <v>351</v>
      </c>
      <c r="D178" s="143" t="s">
        <v>9</v>
      </c>
      <c r="E178" s="144">
        <v>85.7</v>
      </c>
      <c r="F178" s="145"/>
      <c r="G178" s="146">
        <f t="shared" si="7"/>
        <v>0</v>
      </c>
    </row>
    <row r="179" spans="1:7" ht="43.2">
      <c r="A179" s="143" t="s">
        <v>352</v>
      </c>
      <c r="B179" s="143" t="s">
        <v>710</v>
      </c>
      <c r="C179" s="143" t="s">
        <v>353</v>
      </c>
      <c r="D179" s="143" t="s">
        <v>9</v>
      </c>
      <c r="E179" s="144">
        <v>165.76</v>
      </c>
      <c r="F179" s="145"/>
      <c r="G179" s="146">
        <f t="shared" si="7"/>
        <v>0</v>
      </c>
    </row>
    <row r="180" spans="1:7" ht="28.8">
      <c r="A180" s="143" t="s">
        <v>354</v>
      </c>
      <c r="B180" s="143" t="s">
        <v>3412</v>
      </c>
      <c r="C180" s="143" t="s">
        <v>355</v>
      </c>
      <c r="D180" s="143" t="s">
        <v>9</v>
      </c>
      <c r="E180" s="144">
        <v>165.76</v>
      </c>
      <c r="F180" s="145"/>
      <c r="G180" s="146">
        <f t="shared" si="7"/>
        <v>0</v>
      </c>
    </row>
    <row r="181" spans="1:7" ht="28.8">
      <c r="A181" s="143" t="s">
        <v>356</v>
      </c>
      <c r="B181" s="143" t="s">
        <v>704</v>
      </c>
      <c r="C181" s="143" t="s">
        <v>357</v>
      </c>
      <c r="D181" s="143" t="s">
        <v>9</v>
      </c>
      <c r="E181" s="144">
        <v>5927.46</v>
      </c>
      <c r="F181" s="145"/>
      <c r="G181" s="146">
        <f t="shared" si="7"/>
        <v>0</v>
      </c>
    </row>
    <row r="182" spans="1:7" ht="28.8">
      <c r="A182" s="143" t="s">
        <v>358</v>
      </c>
      <c r="B182" s="143" t="s">
        <v>711</v>
      </c>
      <c r="C182" s="143" t="s">
        <v>359</v>
      </c>
      <c r="D182" s="143" t="s">
        <v>9</v>
      </c>
      <c r="E182" s="144">
        <v>5927.46</v>
      </c>
      <c r="F182" s="145"/>
      <c r="G182" s="146">
        <f t="shared" si="7"/>
        <v>0</v>
      </c>
    </row>
    <row r="183" spans="1:7" ht="28.8">
      <c r="A183" s="143" t="s">
        <v>360</v>
      </c>
      <c r="B183" s="143" t="s">
        <v>711</v>
      </c>
      <c r="C183" s="143" t="s">
        <v>359</v>
      </c>
      <c r="D183" s="143" t="s">
        <v>9</v>
      </c>
      <c r="E183" s="144">
        <v>151.45</v>
      </c>
      <c r="F183" s="145"/>
      <c r="G183" s="146">
        <f t="shared" si="7"/>
        <v>0</v>
      </c>
    </row>
    <row r="184" spans="1:7" ht="28.8">
      <c r="A184" s="143" t="s">
        <v>361</v>
      </c>
      <c r="B184" s="143" t="s">
        <v>3412</v>
      </c>
      <c r="C184" s="143" t="s">
        <v>362</v>
      </c>
      <c r="D184" s="143" t="s">
        <v>9</v>
      </c>
      <c r="E184" s="144">
        <v>285.1</v>
      </c>
      <c r="F184" s="145"/>
      <c r="G184" s="146">
        <f t="shared" si="7"/>
        <v>0</v>
      </c>
    </row>
    <row r="185" spans="1:7" ht="28.8">
      <c r="A185" s="143" t="s">
        <v>363</v>
      </c>
      <c r="B185" s="143" t="s">
        <v>410</v>
      </c>
      <c r="C185" s="143" t="s">
        <v>364</v>
      </c>
      <c r="D185" s="143" t="s">
        <v>9</v>
      </c>
      <c r="E185" s="144">
        <v>249.4</v>
      </c>
      <c r="F185" s="145"/>
      <c r="G185" s="146">
        <f t="shared" si="7"/>
        <v>0</v>
      </c>
    </row>
    <row r="186" spans="1:7" ht="28.8">
      <c r="A186" s="143" t="s">
        <v>365</v>
      </c>
      <c r="B186" s="143" t="s">
        <v>3412</v>
      </c>
      <c r="C186" s="143" t="s">
        <v>366</v>
      </c>
      <c r="D186" s="143" t="s">
        <v>9</v>
      </c>
      <c r="E186" s="144">
        <v>60.8</v>
      </c>
      <c r="F186" s="145"/>
      <c r="G186" s="146">
        <f t="shared" si="7"/>
        <v>0</v>
      </c>
    </row>
    <row r="187" spans="1:7" ht="28.8">
      <c r="A187" s="143" t="s">
        <v>367</v>
      </c>
      <c r="B187" s="143" t="s">
        <v>3412</v>
      </c>
      <c r="C187" s="143" t="s">
        <v>368</v>
      </c>
      <c r="D187" s="143" t="s">
        <v>9</v>
      </c>
      <c r="E187" s="144">
        <v>287.4</v>
      </c>
      <c r="F187" s="145"/>
      <c r="G187" s="146">
        <f t="shared" si="7"/>
        <v>0</v>
      </c>
    </row>
    <row r="188" spans="1:7" ht="28.8">
      <c r="A188" s="143" t="s">
        <v>369</v>
      </c>
      <c r="B188" s="143" t="s">
        <v>3412</v>
      </c>
      <c r="C188" s="143" t="s">
        <v>370</v>
      </c>
      <c r="D188" s="143" t="s">
        <v>9</v>
      </c>
      <c r="E188" s="144">
        <v>40.7</v>
      </c>
      <c r="F188" s="145"/>
      <c r="G188" s="146">
        <f t="shared" si="7"/>
        <v>0</v>
      </c>
    </row>
    <row r="189" spans="1:7" ht="28.8">
      <c r="A189" s="143" t="s">
        <v>371</v>
      </c>
      <c r="B189" s="143" t="s">
        <v>3412</v>
      </c>
      <c r="C189" s="143" t="s">
        <v>372</v>
      </c>
      <c r="D189" s="143" t="s">
        <v>9</v>
      </c>
      <c r="E189" s="144">
        <v>400.5</v>
      </c>
      <c r="F189" s="145"/>
      <c r="G189" s="146">
        <f t="shared" si="7"/>
        <v>0</v>
      </c>
    </row>
    <row r="190" spans="1:7" ht="28.8">
      <c r="A190" s="143" t="s">
        <v>373</v>
      </c>
      <c r="B190" s="143" t="s">
        <v>3412</v>
      </c>
      <c r="C190" s="143" t="s">
        <v>374</v>
      </c>
      <c r="D190" s="143" t="s">
        <v>9</v>
      </c>
      <c r="E190" s="144">
        <v>129</v>
      </c>
      <c r="F190" s="145"/>
      <c r="G190" s="146">
        <f t="shared" si="7"/>
        <v>0</v>
      </c>
    </row>
    <row r="191" spans="1:7" ht="28.8">
      <c r="A191" s="143" t="s">
        <v>375</v>
      </c>
      <c r="B191" s="143" t="s">
        <v>410</v>
      </c>
      <c r="C191" s="143" t="s">
        <v>376</v>
      </c>
      <c r="D191" s="143" t="s">
        <v>9</v>
      </c>
      <c r="E191" s="144">
        <v>463.8</v>
      </c>
      <c r="F191" s="145"/>
      <c r="G191" s="146">
        <f t="shared" si="7"/>
        <v>0</v>
      </c>
    </row>
    <row r="192" spans="1:7" ht="28.8">
      <c r="A192" s="143" t="s">
        <v>377</v>
      </c>
      <c r="B192" s="143" t="s">
        <v>410</v>
      </c>
      <c r="C192" s="143" t="s">
        <v>378</v>
      </c>
      <c r="D192" s="143" t="s">
        <v>9</v>
      </c>
      <c r="E192" s="144">
        <v>487.5</v>
      </c>
      <c r="F192" s="145"/>
      <c r="G192" s="146">
        <f t="shared" si="7"/>
        <v>0</v>
      </c>
    </row>
    <row r="193" spans="1:7" ht="28.8">
      <c r="A193" s="143" t="s">
        <v>379</v>
      </c>
      <c r="B193" s="143" t="s">
        <v>410</v>
      </c>
      <c r="C193" s="143" t="s">
        <v>380</v>
      </c>
      <c r="D193" s="143" t="s">
        <v>9</v>
      </c>
      <c r="E193" s="144">
        <v>113.9</v>
      </c>
      <c r="F193" s="145"/>
      <c r="G193" s="146">
        <f t="shared" si="7"/>
        <v>0</v>
      </c>
    </row>
    <row r="194" spans="1:7" ht="28.8">
      <c r="A194" s="143" t="s">
        <v>381</v>
      </c>
      <c r="B194" s="143" t="s">
        <v>703</v>
      </c>
      <c r="C194" s="143" t="s">
        <v>382</v>
      </c>
      <c r="D194" s="143" t="s">
        <v>9</v>
      </c>
      <c r="E194" s="144">
        <v>442.5</v>
      </c>
      <c r="F194" s="145"/>
      <c r="G194" s="146">
        <f t="shared" si="7"/>
        <v>0</v>
      </c>
    </row>
    <row r="195" spans="1:7" ht="43.2">
      <c r="A195" s="143" t="s">
        <v>383</v>
      </c>
      <c r="B195" s="143" t="s">
        <v>703</v>
      </c>
      <c r="C195" s="143" t="s">
        <v>329</v>
      </c>
      <c r="D195" s="143" t="s">
        <v>9</v>
      </c>
      <c r="E195" s="144">
        <v>73.5</v>
      </c>
      <c r="F195" s="145"/>
      <c r="G195" s="146">
        <f t="shared" si="7"/>
        <v>0</v>
      </c>
    </row>
    <row r="196" spans="1:7" ht="43.2">
      <c r="A196" s="143" t="s">
        <v>384</v>
      </c>
      <c r="B196" s="143" t="s">
        <v>712</v>
      </c>
      <c r="C196" s="143" t="s">
        <v>385</v>
      </c>
      <c r="D196" s="143" t="s">
        <v>9</v>
      </c>
      <c r="E196" s="144">
        <v>37.8</v>
      </c>
      <c r="F196" s="145"/>
      <c r="G196" s="146">
        <f t="shared" si="7"/>
        <v>0</v>
      </c>
    </row>
    <row r="197" spans="1:7" ht="28.8">
      <c r="A197" s="143" t="s">
        <v>386</v>
      </c>
      <c r="B197" s="143" t="s">
        <v>410</v>
      </c>
      <c r="C197" s="143" t="s">
        <v>387</v>
      </c>
      <c r="D197" s="143" t="s">
        <v>9</v>
      </c>
      <c r="E197" s="144">
        <v>37.8</v>
      </c>
      <c r="F197" s="145"/>
      <c r="G197" s="146">
        <f t="shared" si="7"/>
        <v>0</v>
      </c>
    </row>
    <row r="198" spans="1:7" ht="28.8">
      <c r="A198" s="143" t="s">
        <v>388</v>
      </c>
      <c r="B198" s="143" t="s">
        <v>410</v>
      </c>
      <c r="C198" s="143" t="s">
        <v>3429</v>
      </c>
      <c r="D198" s="143" t="s">
        <v>9</v>
      </c>
      <c r="E198" s="144">
        <v>37.8</v>
      </c>
      <c r="F198" s="145"/>
      <c r="G198" s="146">
        <f t="shared" si="7"/>
        <v>0</v>
      </c>
    </row>
    <row r="199" spans="1:7" ht="28.8">
      <c r="A199" s="143" t="s">
        <v>389</v>
      </c>
      <c r="B199" s="143" t="s">
        <v>713</v>
      </c>
      <c r="C199" s="143" t="s">
        <v>3430</v>
      </c>
      <c r="D199" s="143" t="s">
        <v>9</v>
      </c>
      <c r="E199" s="144">
        <v>37.8</v>
      </c>
      <c r="F199" s="145"/>
      <c r="G199" s="146">
        <f t="shared" si="7"/>
        <v>0</v>
      </c>
    </row>
    <row r="200" spans="1:7" ht="28.8">
      <c r="A200" s="143" t="s">
        <v>390</v>
      </c>
      <c r="B200" s="143" t="s">
        <v>3412</v>
      </c>
      <c r="C200" s="143" t="s">
        <v>391</v>
      </c>
      <c r="D200" s="143" t="s">
        <v>9</v>
      </c>
      <c r="E200" s="144">
        <v>111</v>
      </c>
      <c r="F200" s="145"/>
      <c r="G200" s="146">
        <f t="shared" si="7"/>
        <v>0</v>
      </c>
    </row>
    <row r="201" spans="1:7" ht="28.8">
      <c r="A201" s="143" t="s">
        <v>392</v>
      </c>
      <c r="B201" s="143" t="s">
        <v>3412</v>
      </c>
      <c r="C201" s="143" t="s">
        <v>393</v>
      </c>
      <c r="D201" s="143" t="s">
        <v>9</v>
      </c>
      <c r="E201" s="144">
        <v>27.32</v>
      </c>
      <c r="F201" s="145"/>
      <c r="G201" s="146">
        <f t="shared" si="7"/>
        <v>0</v>
      </c>
    </row>
    <row r="202" spans="1:7" ht="28.8">
      <c r="A202" s="143" t="s">
        <v>394</v>
      </c>
      <c r="B202" s="143" t="s">
        <v>3412</v>
      </c>
      <c r="C202" s="143" t="s">
        <v>395</v>
      </c>
      <c r="D202" s="143" t="s">
        <v>9</v>
      </c>
      <c r="E202" s="144">
        <v>893.2</v>
      </c>
      <c r="F202" s="145"/>
      <c r="G202" s="146">
        <f t="shared" si="7"/>
        <v>0</v>
      </c>
    </row>
    <row r="203" spans="1:7" ht="28.8">
      <c r="A203" s="143" t="s">
        <v>396</v>
      </c>
      <c r="B203" s="143" t="s">
        <v>3412</v>
      </c>
      <c r="C203" s="143" t="s">
        <v>397</v>
      </c>
      <c r="D203" s="143" t="s">
        <v>9</v>
      </c>
      <c r="E203" s="144">
        <v>147.5</v>
      </c>
      <c r="F203" s="145"/>
      <c r="G203" s="146">
        <f t="shared" si="7"/>
        <v>0</v>
      </c>
    </row>
    <row r="204" spans="1:7" ht="28.8">
      <c r="A204" s="143" t="s">
        <v>398</v>
      </c>
      <c r="B204" s="143" t="s">
        <v>399</v>
      </c>
      <c r="C204" s="143" t="s">
        <v>400</v>
      </c>
      <c r="D204" s="143" t="s">
        <v>9</v>
      </c>
      <c r="E204" s="144">
        <v>464.4</v>
      </c>
      <c r="F204" s="145"/>
      <c r="G204" s="146">
        <f t="shared" si="7"/>
        <v>0</v>
      </c>
    </row>
    <row r="205" spans="1:7" ht="28.8">
      <c r="A205" s="143" t="s">
        <v>401</v>
      </c>
      <c r="B205" s="143" t="s">
        <v>399</v>
      </c>
      <c r="C205" s="143" t="s">
        <v>402</v>
      </c>
      <c r="D205" s="143" t="s">
        <v>9</v>
      </c>
      <c r="E205" s="144">
        <v>326.3</v>
      </c>
      <c r="F205" s="145"/>
      <c r="G205" s="146">
        <f t="shared" si="7"/>
        <v>0</v>
      </c>
    </row>
    <row r="206" spans="1:7" ht="43.2">
      <c r="A206" s="143" t="s">
        <v>403</v>
      </c>
      <c r="B206" s="143" t="s">
        <v>404</v>
      </c>
      <c r="C206" s="143" t="s">
        <v>405</v>
      </c>
      <c r="D206" s="143" t="s">
        <v>9</v>
      </c>
      <c r="E206" s="144">
        <v>441.82</v>
      </c>
      <c r="F206" s="145"/>
      <c r="G206" s="146">
        <f t="shared" si="7"/>
        <v>0</v>
      </c>
    </row>
    <row r="207" spans="1:7" ht="28.8">
      <c r="A207" s="143" t="s">
        <v>406</v>
      </c>
      <c r="B207" s="143" t="s">
        <v>407</v>
      </c>
      <c r="C207" s="143" t="s">
        <v>408</v>
      </c>
      <c r="D207" s="143" t="s">
        <v>9</v>
      </c>
      <c r="E207" s="144">
        <v>441.82</v>
      </c>
      <c r="F207" s="145"/>
      <c r="G207" s="146">
        <f t="shared" si="7"/>
        <v>0</v>
      </c>
    </row>
    <row r="208" spans="1:7" ht="28.8">
      <c r="A208" s="143" t="s">
        <v>409</v>
      </c>
      <c r="B208" s="143" t="s">
        <v>410</v>
      </c>
      <c r="C208" s="143" t="s">
        <v>411</v>
      </c>
      <c r="D208" s="143" t="s">
        <v>9</v>
      </c>
      <c r="E208" s="144">
        <v>441.82</v>
      </c>
      <c r="F208" s="145"/>
      <c r="G208" s="146">
        <f t="shared" si="7"/>
        <v>0</v>
      </c>
    </row>
    <row r="209" spans="1:7" ht="54" customHeight="1">
      <c r="A209" s="186" t="s">
        <v>3428</v>
      </c>
      <c r="B209" s="187"/>
      <c r="C209" s="187"/>
      <c r="D209" s="187"/>
      <c r="E209" s="187"/>
      <c r="F209" s="188"/>
      <c r="G209" s="147">
        <f>SUM(G175:G208)</f>
        <v>0</v>
      </c>
    </row>
    <row r="210" spans="1:7" ht="30" customHeight="1">
      <c r="A210" s="52"/>
      <c r="B210" s="189" t="s">
        <v>3431</v>
      </c>
      <c r="C210" s="189"/>
      <c r="D210" s="53"/>
      <c r="E210" s="54"/>
      <c r="F210" s="55"/>
      <c r="G210" s="56"/>
    </row>
    <row r="211" spans="1:7" ht="28.8">
      <c r="A211" s="143" t="s">
        <v>412</v>
      </c>
      <c r="B211" s="143" t="s">
        <v>714</v>
      </c>
      <c r="C211" s="143" t="s">
        <v>413</v>
      </c>
      <c r="D211" s="143" t="s">
        <v>9</v>
      </c>
      <c r="E211" s="144">
        <v>954.47</v>
      </c>
      <c r="F211" s="145"/>
      <c r="G211" s="146">
        <f aca="true" t="shared" si="8" ref="G211:G215">F211*E211</f>
        <v>0</v>
      </c>
    </row>
    <row r="212" spans="1:7" ht="28.8">
      <c r="A212" s="143" t="s">
        <v>414</v>
      </c>
      <c r="B212" s="143" t="s">
        <v>714</v>
      </c>
      <c r="C212" s="143" t="s">
        <v>415</v>
      </c>
      <c r="D212" s="143" t="s">
        <v>9</v>
      </c>
      <c r="E212" s="144">
        <v>816.17</v>
      </c>
      <c r="F212" s="145"/>
      <c r="G212" s="146">
        <f t="shared" si="8"/>
        <v>0</v>
      </c>
    </row>
    <row r="213" spans="1:7" ht="28.8">
      <c r="A213" s="143" t="s">
        <v>416</v>
      </c>
      <c r="B213" s="143" t="s">
        <v>142</v>
      </c>
      <c r="C213" s="143" t="s">
        <v>417</v>
      </c>
      <c r="D213" s="143" t="s">
        <v>5</v>
      </c>
      <c r="E213" s="144">
        <v>15.5</v>
      </c>
      <c r="F213" s="145"/>
      <c r="G213" s="146">
        <f t="shared" si="8"/>
        <v>0</v>
      </c>
    </row>
    <row r="214" spans="1:7" ht="28.8">
      <c r="A214" s="143" t="s">
        <v>418</v>
      </c>
      <c r="B214" s="143" t="s">
        <v>145</v>
      </c>
      <c r="C214" s="143" t="s">
        <v>3432</v>
      </c>
      <c r="D214" s="143" t="s">
        <v>12</v>
      </c>
      <c r="E214" s="144">
        <v>2.699</v>
      </c>
      <c r="F214" s="145"/>
      <c r="G214" s="146">
        <f t="shared" si="8"/>
        <v>0</v>
      </c>
    </row>
    <row r="215" spans="1:7" ht="28.8">
      <c r="A215" s="143" t="s">
        <v>419</v>
      </c>
      <c r="B215" s="143" t="s">
        <v>3412</v>
      </c>
      <c r="C215" s="143" t="s">
        <v>420</v>
      </c>
      <c r="D215" s="143" t="s">
        <v>9</v>
      </c>
      <c r="E215" s="144">
        <v>36</v>
      </c>
      <c r="F215" s="145"/>
      <c r="G215" s="146">
        <f t="shared" si="8"/>
        <v>0</v>
      </c>
    </row>
    <row r="216" spans="1:7" ht="39.75" customHeight="1">
      <c r="A216" s="186" t="s">
        <v>3049</v>
      </c>
      <c r="B216" s="187"/>
      <c r="C216" s="187"/>
      <c r="D216" s="187"/>
      <c r="E216" s="187"/>
      <c r="F216" s="188"/>
      <c r="G216" s="147">
        <f>SUM(G211:G215)</f>
        <v>0</v>
      </c>
    </row>
    <row r="217" spans="1:9" s="11" customFormat="1" ht="14.4" customHeight="1">
      <c r="A217" s="52"/>
      <c r="B217" s="191" t="s">
        <v>3433</v>
      </c>
      <c r="C217" s="192"/>
      <c r="D217" s="57"/>
      <c r="E217" s="58"/>
      <c r="F217" s="56"/>
      <c r="G217" s="56"/>
      <c r="H217" s="45"/>
      <c r="I217" s="45"/>
    </row>
    <row r="218" spans="1:7" ht="28.8">
      <c r="A218" s="143" t="s">
        <v>421</v>
      </c>
      <c r="B218" s="143" t="s">
        <v>262</v>
      </c>
      <c r="C218" s="143" t="s">
        <v>422</v>
      </c>
      <c r="D218" s="143" t="s">
        <v>9</v>
      </c>
      <c r="E218" s="144">
        <v>1187.4</v>
      </c>
      <c r="F218" s="145"/>
      <c r="G218" s="146">
        <f aca="true" t="shared" si="9" ref="G218:G226">F218*E218</f>
        <v>0</v>
      </c>
    </row>
    <row r="219" spans="1:7" ht="28.8">
      <c r="A219" s="143" t="s">
        <v>423</v>
      </c>
      <c r="B219" s="143" t="s">
        <v>234</v>
      </c>
      <c r="C219" s="143" t="s">
        <v>243</v>
      </c>
      <c r="D219" s="143" t="s">
        <v>9</v>
      </c>
      <c r="E219" s="144">
        <v>316.3</v>
      </c>
      <c r="F219" s="145"/>
      <c r="G219" s="146">
        <f t="shared" si="9"/>
        <v>0</v>
      </c>
    </row>
    <row r="220" spans="1:7" ht="28.8">
      <c r="A220" s="143" t="s">
        <v>424</v>
      </c>
      <c r="B220" s="143" t="s">
        <v>249</v>
      </c>
      <c r="C220" s="143" t="s">
        <v>425</v>
      </c>
      <c r="D220" s="143" t="s">
        <v>9</v>
      </c>
      <c r="E220" s="144">
        <v>871.1</v>
      </c>
      <c r="F220" s="145"/>
      <c r="G220" s="146">
        <f t="shared" si="9"/>
        <v>0</v>
      </c>
    </row>
    <row r="221" spans="1:7" ht="28.8">
      <c r="A221" s="143" t="s">
        <v>426</v>
      </c>
      <c r="B221" s="143" t="s">
        <v>3412</v>
      </c>
      <c r="C221" s="143" t="s">
        <v>427</v>
      </c>
      <c r="D221" s="143" t="s">
        <v>9</v>
      </c>
      <c r="E221" s="144">
        <v>554.8</v>
      </c>
      <c r="F221" s="145"/>
      <c r="G221" s="146">
        <f t="shared" si="9"/>
        <v>0</v>
      </c>
    </row>
    <row r="222" spans="1:7" ht="28.8">
      <c r="A222" s="143" t="s">
        <v>428</v>
      </c>
      <c r="B222" s="143" t="s">
        <v>315</v>
      </c>
      <c r="C222" s="143" t="s">
        <v>429</v>
      </c>
      <c r="D222" s="143" t="s">
        <v>9</v>
      </c>
      <c r="E222" s="144">
        <v>871.1</v>
      </c>
      <c r="F222" s="145"/>
      <c r="G222" s="146">
        <f t="shared" si="9"/>
        <v>0</v>
      </c>
    </row>
    <row r="223" spans="1:7" ht="28.8">
      <c r="A223" s="143" t="s">
        <v>430</v>
      </c>
      <c r="B223" s="143" t="s">
        <v>318</v>
      </c>
      <c r="C223" s="143" t="s">
        <v>319</v>
      </c>
      <c r="D223" s="143" t="s">
        <v>9</v>
      </c>
      <c r="E223" s="144">
        <v>316.3</v>
      </c>
      <c r="F223" s="145"/>
      <c r="G223" s="146">
        <f t="shared" si="9"/>
        <v>0</v>
      </c>
    </row>
    <row r="224" spans="1:7" ht="28.8">
      <c r="A224" s="143" t="s">
        <v>431</v>
      </c>
      <c r="B224" s="143" t="s">
        <v>432</v>
      </c>
      <c r="C224" s="143" t="s">
        <v>433</v>
      </c>
      <c r="D224" s="143" t="s">
        <v>9</v>
      </c>
      <c r="E224" s="144">
        <v>554.8</v>
      </c>
      <c r="F224" s="145"/>
      <c r="G224" s="146">
        <f t="shared" si="9"/>
        <v>0</v>
      </c>
    </row>
    <row r="225" spans="1:7" ht="28.8">
      <c r="A225" s="143" t="s">
        <v>434</v>
      </c>
      <c r="B225" s="143" t="s">
        <v>3412</v>
      </c>
      <c r="C225" s="143" t="s">
        <v>435</v>
      </c>
      <c r="D225" s="143" t="s">
        <v>198</v>
      </c>
      <c r="E225" s="144">
        <v>1</v>
      </c>
      <c r="F225" s="145"/>
      <c r="G225" s="146">
        <f t="shared" si="9"/>
        <v>0</v>
      </c>
    </row>
    <row r="226" spans="1:7" ht="28.8">
      <c r="A226" s="143" t="s">
        <v>3434</v>
      </c>
      <c r="B226" s="143" t="s">
        <v>3412</v>
      </c>
      <c r="C226" s="143" t="s">
        <v>3435</v>
      </c>
      <c r="D226" s="143" t="s">
        <v>198</v>
      </c>
      <c r="E226" s="144">
        <v>1</v>
      </c>
      <c r="F226" s="145"/>
      <c r="G226" s="146">
        <f t="shared" si="9"/>
        <v>0</v>
      </c>
    </row>
    <row r="227" spans="1:7" ht="31.5" customHeight="1">
      <c r="A227" s="186" t="s">
        <v>3050</v>
      </c>
      <c r="B227" s="187"/>
      <c r="C227" s="187"/>
      <c r="D227" s="187"/>
      <c r="E227" s="187"/>
      <c r="F227" s="188"/>
      <c r="G227" s="147">
        <f>SUM(G218:G226)</f>
        <v>0</v>
      </c>
    </row>
    <row r="228" spans="1:9" s="11" customFormat="1" ht="15">
      <c r="A228" s="52"/>
      <c r="B228" s="189" t="s">
        <v>3437</v>
      </c>
      <c r="C228" s="189"/>
      <c r="D228" s="57"/>
      <c r="E228" s="58"/>
      <c r="F228" s="56"/>
      <c r="G228" s="56"/>
      <c r="H228" s="45"/>
      <c r="I228" s="45"/>
    </row>
    <row r="229" spans="1:7" ht="28.8">
      <c r="A229" s="143" t="s">
        <v>436</v>
      </c>
      <c r="B229" s="143" t="s">
        <v>437</v>
      </c>
      <c r="C229" s="143" t="s">
        <v>438</v>
      </c>
      <c r="D229" s="143" t="s">
        <v>9</v>
      </c>
      <c r="E229" s="144">
        <v>847</v>
      </c>
      <c r="F229" s="145"/>
      <c r="G229" s="146">
        <f aca="true" t="shared" si="10" ref="G229:G249">F229*E229</f>
        <v>0</v>
      </c>
    </row>
    <row r="230" spans="1:7" ht="28.8">
      <c r="A230" s="143" t="s">
        <v>439</v>
      </c>
      <c r="B230" s="143" t="s">
        <v>440</v>
      </c>
      <c r="C230" s="143" t="s">
        <v>441</v>
      </c>
      <c r="D230" s="143" t="s">
        <v>9</v>
      </c>
      <c r="E230" s="144">
        <v>662</v>
      </c>
      <c r="F230" s="145"/>
      <c r="G230" s="146">
        <f t="shared" si="10"/>
        <v>0</v>
      </c>
    </row>
    <row r="231" spans="1:7" ht="28.8">
      <c r="A231" s="143" t="s">
        <v>442</v>
      </c>
      <c r="B231" s="143" t="s">
        <v>440</v>
      </c>
      <c r="C231" s="143" t="s">
        <v>443</v>
      </c>
      <c r="D231" s="143" t="s">
        <v>9</v>
      </c>
      <c r="E231" s="144">
        <v>185</v>
      </c>
      <c r="F231" s="145"/>
      <c r="G231" s="146">
        <f t="shared" si="10"/>
        <v>0</v>
      </c>
    </row>
    <row r="232" spans="1:7" ht="28.8">
      <c r="A232" s="143" t="s">
        <v>444</v>
      </c>
      <c r="B232" s="143" t="s">
        <v>262</v>
      </c>
      <c r="C232" s="143" t="s">
        <v>422</v>
      </c>
      <c r="D232" s="143" t="s">
        <v>9</v>
      </c>
      <c r="E232" s="144">
        <v>1484.2</v>
      </c>
      <c r="F232" s="145"/>
      <c r="G232" s="146">
        <f t="shared" si="10"/>
        <v>0</v>
      </c>
    </row>
    <row r="233" spans="1:7" ht="28.8">
      <c r="A233" s="143" t="s">
        <v>445</v>
      </c>
      <c r="B233" s="143" t="s">
        <v>234</v>
      </c>
      <c r="C233" s="143" t="s">
        <v>235</v>
      </c>
      <c r="D233" s="143" t="s">
        <v>9</v>
      </c>
      <c r="E233" s="144">
        <v>847</v>
      </c>
      <c r="F233" s="145"/>
      <c r="G233" s="146">
        <f t="shared" si="10"/>
        <v>0</v>
      </c>
    </row>
    <row r="234" spans="1:7" ht="28.8">
      <c r="A234" s="143" t="s">
        <v>446</v>
      </c>
      <c r="B234" s="143" t="s">
        <v>234</v>
      </c>
      <c r="C234" s="143" t="s">
        <v>243</v>
      </c>
      <c r="D234" s="143" t="s">
        <v>9</v>
      </c>
      <c r="E234" s="144">
        <v>148.4</v>
      </c>
      <c r="F234" s="145"/>
      <c r="G234" s="146">
        <f t="shared" si="10"/>
        <v>0</v>
      </c>
    </row>
    <row r="235" spans="1:7" ht="28.8">
      <c r="A235" s="143" t="s">
        <v>447</v>
      </c>
      <c r="B235" s="143" t="s">
        <v>262</v>
      </c>
      <c r="C235" s="143" t="s">
        <v>448</v>
      </c>
      <c r="D235" s="143" t="s">
        <v>9</v>
      </c>
      <c r="E235" s="144">
        <v>847</v>
      </c>
      <c r="F235" s="145"/>
      <c r="G235" s="146">
        <f t="shared" si="10"/>
        <v>0</v>
      </c>
    </row>
    <row r="236" spans="1:7" ht="28.8">
      <c r="A236" s="143" t="s">
        <v>449</v>
      </c>
      <c r="B236" s="143" t="s">
        <v>262</v>
      </c>
      <c r="C236" s="143" t="s">
        <v>450</v>
      </c>
      <c r="D236" s="143" t="s">
        <v>9</v>
      </c>
      <c r="E236" s="144">
        <v>847</v>
      </c>
      <c r="F236" s="145"/>
      <c r="G236" s="146">
        <f t="shared" si="10"/>
        <v>0</v>
      </c>
    </row>
    <row r="237" spans="1:7" ht="28.8">
      <c r="A237" s="143" t="s">
        <v>451</v>
      </c>
      <c r="B237" s="143" t="s">
        <v>249</v>
      </c>
      <c r="C237" s="143" t="s">
        <v>425</v>
      </c>
      <c r="D237" s="143" t="s">
        <v>9</v>
      </c>
      <c r="E237" s="144">
        <v>995.4</v>
      </c>
      <c r="F237" s="145"/>
      <c r="G237" s="146">
        <f t="shared" si="10"/>
        <v>0</v>
      </c>
    </row>
    <row r="238" spans="1:7" ht="28.8">
      <c r="A238" s="143" t="s">
        <v>452</v>
      </c>
      <c r="B238" s="143" t="s">
        <v>453</v>
      </c>
      <c r="C238" s="143" t="s">
        <v>454</v>
      </c>
      <c r="D238" s="143" t="s">
        <v>9</v>
      </c>
      <c r="E238" s="144">
        <v>384</v>
      </c>
      <c r="F238" s="145"/>
      <c r="G238" s="146">
        <f t="shared" si="10"/>
        <v>0</v>
      </c>
    </row>
    <row r="239" spans="1:7" ht="28.8">
      <c r="A239" s="143" t="s">
        <v>455</v>
      </c>
      <c r="B239" s="143" t="s">
        <v>456</v>
      </c>
      <c r="C239" s="143" t="s">
        <v>457</v>
      </c>
      <c r="D239" s="143" t="s">
        <v>5</v>
      </c>
      <c r="E239" s="144">
        <v>38.4</v>
      </c>
      <c r="F239" s="145"/>
      <c r="G239" s="146">
        <f t="shared" si="10"/>
        <v>0</v>
      </c>
    </row>
    <row r="240" spans="1:7" ht="28.8">
      <c r="A240" s="143" t="s">
        <v>458</v>
      </c>
      <c r="B240" s="143" t="s">
        <v>315</v>
      </c>
      <c r="C240" s="143" t="s">
        <v>459</v>
      </c>
      <c r="D240" s="143" t="s">
        <v>9</v>
      </c>
      <c r="E240" s="144">
        <v>1261.8</v>
      </c>
      <c r="F240" s="145"/>
      <c r="G240" s="146">
        <f t="shared" si="10"/>
        <v>0</v>
      </c>
    </row>
    <row r="241" spans="1:7" ht="28.8">
      <c r="A241" s="143" t="s">
        <v>460</v>
      </c>
      <c r="B241" s="143" t="s">
        <v>318</v>
      </c>
      <c r="C241" s="143" t="s">
        <v>319</v>
      </c>
      <c r="D241" s="143" t="s">
        <v>9</v>
      </c>
      <c r="E241" s="144">
        <v>847</v>
      </c>
      <c r="F241" s="145"/>
      <c r="G241" s="146">
        <f t="shared" si="10"/>
        <v>0</v>
      </c>
    </row>
    <row r="242" spans="1:7" ht="28.8">
      <c r="A242" s="143" t="s">
        <v>461</v>
      </c>
      <c r="B242" s="143" t="s">
        <v>462</v>
      </c>
      <c r="C242" s="143" t="s">
        <v>463</v>
      </c>
      <c r="D242" s="143" t="s">
        <v>9</v>
      </c>
      <c r="E242" s="144">
        <v>207.4</v>
      </c>
      <c r="F242" s="145"/>
      <c r="G242" s="146">
        <f t="shared" si="10"/>
        <v>0</v>
      </c>
    </row>
    <row r="243" spans="1:7" ht="28.8">
      <c r="A243" s="143" t="s">
        <v>464</v>
      </c>
      <c r="B243" s="143" t="s">
        <v>3412</v>
      </c>
      <c r="C243" s="143" t="s">
        <v>465</v>
      </c>
      <c r="D243" s="143" t="s">
        <v>9</v>
      </c>
      <c r="E243" s="144">
        <v>207.4</v>
      </c>
      <c r="F243" s="145"/>
      <c r="G243" s="146">
        <f t="shared" si="10"/>
        <v>0</v>
      </c>
    </row>
    <row r="244" spans="1:7" ht="28.8">
      <c r="A244" s="143" t="s">
        <v>466</v>
      </c>
      <c r="B244" s="143" t="s">
        <v>467</v>
      </c>
      <c r="C244" s="143" t="s">
        <v>468</v>
      </c>
      <c r="D244" s="143" t="s">
        <v>56</v>
      </c>
      <c r="E244" s="144">
        <v>259.25</v>
      </c>
      <c r="F244" s="145"/>
      <c r="G244" s="146">
        <f t="shared" si="10"/>
        <v>0</v>
      </c>
    </row>
    <row r="245" spans="1:7" ht="28.8">
      <c r="A245" s="143" t="s">
        <v>469</v>
      </c>
      <c r="B245" s="143" t="s">
        <v>3412</v>
      </c>
      <c r="C245" s="143" t="s">
        <v>470</v>
      </c>
      <c r="D245" s="143" t="s">
        <v>9</v>
      </c>
      <c r="E245" s="144">
        <v>59</v>
      </c>
      <c r="F245" s="145"/>
      <c r="G245" s="146">
        <f t="shared" si="10"/>
        <v>0</v>
      </c>
    </row>
    <row r="246" spans="1:7" ht="28.8">
      <c r="A246" s="143" t="s">
        <v>471</v>
      </c>
      <c r="B246" s="143" t="s">
        <v>3412</v>
      </c>
      <c r="C246" s="143" t="s">
        <v>310</v>
      </c>
      <c r="D246" s="143" t="s">
        <v>9</v>
      </c>
      <c r="E246" s="144">
        <v>184.2</v>
      </c>
      <c r="F246" s="145"/>
      <c r="G246" s="146">
        <f t="shared" si="10"/>
        <v>0</v>
      </c>
    </row>
    <row r="247" spans="1:7" ht="28.8">
      <c r="A247" s="143" t="s">
        <v>472</v>
      </c>
      <c r="B247" s="143" t="s">
        <v>473</v>
      </c>
      <c r="C247" s="143" t="s">
        <v>3436</v>
      </c>
      <c r="D247" s="143" t="s">
        <v>9</v>
      </c>
      <c r="E247" s="144">
        <v>291</v>
      </c>
      <c r="F247" s="145"/>
      <c r="G247" s="146">
        <f t="shared" si="10"/>
        <v>0</v>
      </c>
    </row>
    <row r="248" spans="1:7" ht="28.8">
      <c r="A248" s="143" t="s">
        <v>474</v>
      </c>
      <c r="B248" s="143" t="s">
        <v>475</v>
      </c>
      <c r="C248" s="143" t="s">
        <v>476</v>
      </c>
      <c r="D248" s="143" t="s">
        <v>9</v>
      </c>
      <c r="E248" s="144">
        <v>232.5</v>
      </c>
      <c r="F248" s="145"/>
      <c r="G248" s="146">
        <f t="shared" si="10"/>
        <v>0</v>
      </c>
    </row>
    <row r="249" spans="1:7" ht="28.8">
      <c r="A249" s="143" t="s">
        <v>477</v>
      </c>
      <c r="B249" s="143" t="s">
        <v>478</v>
      </c>
      <c r="C249" s="143" t="s">
        <v>479</v>
      </c>
      <c r="D249" s="143" t="s">
        <v>46</v>
      </c>
      <c r="E249" s="144">
        <v>232.5</v>
      </c>
      <c r="F249" s="145"/>
      <c r="G249" s="146">
        <f t="shared" si="10"/>
        <v>0</v>
      </c>
    </row>
    <row r="250" spans="1:7" ht="39" customHeight="1">
      <c r="A250" s="186" t="s">
        <v>3438</v>
      </c>
      <c r="B250" s="187"/>
      <c r="C250" s="187"/>
      <c r="D250" s="187"/>
      <c r="E250" s="187"/>
      <c r="F250" s="188"/>
      <c r="G250" s="147">
        <f>SUM(G229:G249)</f>
        <v>0</v>
      </c>
    </row>
    <row r="251" spans="1:9" s="11" customFormat="1" ht="15">
      <c r="A251" s="52"/>
      <c r="B251" s="189" t="s">
        <v>3439</v>
      </c>
      <c r="C251" s="189"/>
      <c r="D251" s="57"/>
      <c r="E251" s="58"/>
      <c r="F251" s="56"/>
      <c r="G251" s="56"/>
      <c r="H251" s="45"/>
      <c r="I251" s="45"/>
    </row>
    <row r="252" spans="1:7" ht="43.2">
      <c r="A252" s="143" t="s">
        <v>480</v>
      </c>
      <c r="B252" s="143" t="s">
        <v>3412</v>
      </c>
      <c r="C252" s="143" t="s">
        <v>481</v>
      </c>
      <c r="D252" s="143" t="s">
        <v>9</v>
      </c>
      <c r="E252" s="144">
        <v>736</v>
      </c>
      <c r="F252" s="145"/>
      <c r="G252" s="146">
        <f aca="true" t="shared" si="11" ref="G252:G255">F252*E252</f>
        <v>0</v>
      </c>
    </row>
    <row r="253" spans="1:7" ht="43.2">
      <c r="A253" s="143" t="s">
        <v>482</v>
      </c>
      <c r="B253" s="143" t="s">
        <v>3412</v>
      </c>
      <c r="C253" s="143" t="s">
        <v>483</v>
      </c>
      <c r="D253" s="143" t="s">
        <v>9</v>
      </c>
      <c r="E253" s="144">
        <v>882.1</v>
      </c>
      <c r="F253" s="145"/>
      <c r="G253" s="146">
        <f t="shared" si="11"/>
        <v>0</v>
      </c>
    </row>
    <row r="254" spans="1:7" ht="28.8">
      <c r="A254" s="143" t="s">
        <v>484</v>
      </c>
      <c r="B254" s="143" t="s">
        <v>3412</v>
      </c>
      <c r="C254" s="143" t="s">
        <v>485</v>
      </c>
      <c r="D254" s="143" t="s">
        <v>9</v>
      </c>
      <c r="E254" s="144">
        <v>79.3</v>
      </c>
      <c r="F254" s="145"/>
      <c r="G254" s="146">
        <f t="shared" si="11"/>
        <v>0</v>
      </c>
    </row>
    <row r="255" spans="1:7" ht="28.8">
      <c r="A255" s="143" t="s">
        <v>486</v>
      </c>
      <c r="B255" s="143" t="s">
        <v>3412</v>
      </c>
      <c r="C255" s="143" t="s">
        <v>487</v>
      </c>
      <c r="D255" s="143" t="s">
        <v>9</v>
      </c>
      <c r="E255" s="144">
        <v>598</v>
      </c>
      <c r="F255" s="145"/>
      <c r="G255" s="146">
        <f t="shared" si="11"/>
        <v>0</v>
      </c>
    </row>
    <row r="256" spans="1:7" ht="33.75" customHeight="1">
      <c r="A256" s="186" t="s">
        <v>3051</v>
      </c>
      <c r="B256" s="187"/>
      <c r="C256" s="187"/>
      <c r="D256" s="187"/>
      <c r="E256" s="187"/>
      <c r="F256" s="188"/>
      <c r="G256" s="147">
        <f>SUM(G252:G255)</f>
        <v>0</v>
      </c>
    </row>
    <row r="257" spans="1:9" s="11" customFormat="1" ht="15">
      <c r="A257" s="52"/>
      <c r="B257" s="189" t="s">
        <v>3440</v>
      </c>
      <c r="C257" s="189"/>
      <c r="D257" s="57"/>
      <c r="E257" s="58"/>
      <c r="F257" s="56"/>
      <c r="G257" s="56"/>
      <c r="H257" s="45"/>
      <c r="I257" s="45"/>
    </row>
    <row r="258" spans="1:7" ht="28.8">
      <c r="A258" s="143" t="s">
        <v>488</v>
      </c>
      <c r="B258" s="143" t="s">
        <v>715</v>
      </c>
      <c r="C258" s="143" t="s">
        <v>489</v>
      </c>
      <c r="D258" s="143" t="s">
        <v>9</v>
      </c>
      <c r="E258" s="144">
        <v>53.37</v>
      </c>
      <c r="F258" s="145"/>
      <c r="G258" s="146">
        <f aca="true" t="shared" si="12" ref="G258:G282">F258*E258</f>
        <v>0</v>
      </c>
    </row>
    <row r="259" spans="1:7" ht="28.8">
      <c r="A259" s="143" t="s">
        <v>490</v>
      </c>
      <c r="B259" s="143" t="s">
        <v>716</v>
      </c>
      <c r="C259" s="143" t="s">
        <v>491</v>
      </c>
      <c r="D259" s="143" t="s">
        <v>56</v>
      </c>
      <c r="E259" s="144">
        <v>38.25</v>
      </c>
      <c r="F259" s="145"/>
      <c r="G259" s="146">
        <f t="shared" si="12"/>
        <v>0</v>
      </c>
    </row>
    <row r="260" spans="1:7" ht="28.8">
      <c r="A260" s="143" t="s">
        <v>492</v>
      </c>
      <c r="B260" s="143" t="s">
        <v>493</v>
      </c>
      <c r="C260" s="143" t="s">
        <v>305</v>
      </c>
      <c r="D260" s="143" t="s">
        <v>9</v>
      </c>
      <c r="E260" s="144">
        <v>14.05</v>
      </c>
      <c r="F260" s="145"/>
      <c r="G260" s="146">
        <f t="shared" si="12"/>
        <v>0</v>
      </c>
    </row>
    <row r="261" spans="1:7" ht="28.8">
      <c r="A261" s="143" t="s">
        <v>494</v>
      </c>
      <c r="B261" s="143" t="s">
        <v>495</v>
      </c>
      <c r="C261" s="143" t="s">
        <v>308</v>
      </c>
      <c r="D261" s="143" t="s">
        <v>56</v>
      </c>
      <c r="E261" s="144">
        <v>19.83</v>
      </c>
      <c r="F261" s="145"/>
      <c r="G261" s="146">
        <f t="shared" si="12"/>
        <v>0</v>
      </c>
    </row>
    <row r="262" spans="1:7" ht="28.8">
      <c r="A262" s="143" t="s">
        <v>496</v>
      </c>
      <c r="B262" s="143" t="s">
        <v>715</v>
      </c>
      <c r="C262" s="143" t="s">
        <v>3441</v>
      </c>
      <c r="D262" s="143" t="s">
        <v>9</v>
      </c>
      <c r="E262" s="144">
        <v>113.78</v>
      </c>
      <c r="F262" s="145"/>
      <c r="G262" s="146">
        <f t="shared" si="12"/>
        <v>0</v>
      </c>
    </row>
    <row r="263" spans="1:7" ht="43.2">
      <c r="A263" s="143" t="s">
        <v>497</v>
      </c>
      <c r="B263" s="143" t="s">
        <v>498</v>
      </c>
      <c r="C263" s="143" t="s">
        <v>499</v>
      </c>
      <c r="D263" s="143" t="s">
        <v>9</v>
      </c>
      <c r="E263" s="144">
        <v>65</v>
      </c>
      <c r="F263" s="145"/>
      <c r="G263" s="146">
        <f t="shared" si="12"/>
        <v>0</v>
      </c>
    </row>
    <row r="264" spans="1:7" ht="28.8">
      <c r="A264" s="143" t="s">
        <v>500</v>
      </c>
      <c r="B264" s="143" t="s">
        <v>501</v>
      </c>
      <c r="C264" s="143" t="s">
        <v>468</v>
      </c>
      <c r="D264" s="143" t="s">
        <v>56</v>
      </c>
      <c r="E264" s="144">
        <v>7.55</v>
      </c>
      <c r="F264" s="145"/>
      <c r="G264" s="146">
        <f t="shared" si="12"/>
        <v>0</v>
      </c>
    </row>
    <row r="265" spans="1:7" ht="28.8">
      <c r="A265" s="143" t="s">
        <v>502</v>
      </c>
      <c r="B265" s="143" t="s">
        <v>503</v>
      </c>
      <c r="C265" s="143" t="s">
        <v>3442</v>
      </c>
      <c r="D265" s="143" t="s">
        <v>56</v>
      </c>
      <c r="E265" s="144">
        <v>45.6</v>
      </c>
      <c r="F265" s="145"/>
      <c r="G265" s="146">
        <f t="shared" si="12"/>
        <v>0</v>
      </c>
    </row>
    <row r="266" spans="1:7" ht="28.8">
      <c r="A266" s="143" t="s">
        <v>504</v>
      </c>
      <c r="B266" s="143" t="s">
        <v>505</v>
      </c>
      <c r="C266" s="143" t="s">
        <v>3443</v>
      </c>
      <c r="D266" s="143" t="s">
        <v>56</v>
      </c>
      <c r="E266" s="144">
        <v>89.7</v>
      </c>
      <c r="F266" s="145"/>
      <c r="G266" s="146">
        <f t="shared" si="12"/>
        <v>0</v>
      </c>
    </row>
    <row r="267" spans="1:7" ht="28.8">
      <c r="A267" s="143" t="s">
        <v>506</v>
      </c>
      <c r="B267" s="143" t="s">
        <v>60</v>
      </c>
      <c r="C267" s="143" t="s">
        <v>3444</v>
      </c>
      <c r="D267" s="143" t="s">
        <v>56</v>
      </c>
      <c r="E267" s="144">
        <v>6.5</v>
      </c>
      <c r="F267" s="145"/>
      <c r="G267" s="146">
        <f t="shared" si="12"/>
        <v>0</v>
      </c>
    </row>
    <row r="268" spans="1:7" ht="28.8">
      <c r="A268" s="143" t="s">
        <v>507</v>
      </c>
      <c r="B268" s="143" t="s">
        <v>60</v>
      </c>
      <c r="C268" s="143" t="s">
        <v>3445</v>
      </c>
      <c r="D268" s="143" t="s">
        <v>56</v>
      </c>
      <c r="E268" s="144">
        <v>40.8</v>
      </c>
      <c r="F268" s="145"/>
      <c r="G268" s="146">
        <f t="shared" si="12"/>
        <v>0</v>
      </c>
    </row>
    <row r="269" spans="1:7" ht="28.8">
      <c r="A269" s="143" t="s">
        <v>508</v>
      </c>
      <c r="B269" s="143" t="s">
        <v>60</v>
      </c>
      <c r="C269" s="143" t="s">
        <v>3444</v>
      </c>
      <c r="D269" s="143" t="s">
        <v>56</v>
      </c>
      <c r="E269" s="144">
        <v>65.5</v>
      </c>
      <c r="F269" s="145"/>
      <c r="G269" s="146">
        <f t="shared" si="12"/>
        <v>0</v>
      </c>
    </row>
    <row r="270" spans="1:7" ht="28.8">
      <c r="A270" s="143" t="s">
        <v>509</v>
      </c>
      <c r="B270" s="143" t="s">
        <v>60</v>
      </c>
      <c r="C270" s="143" t="s">
        <v>3446</v>
      </c>
      <c r="D270" s="143" t="s">
        <v>56</v>
      </c>
      <c r="E270" s="144">
        <v>15</v>
      </c>
      <c r="F270" s="145"/>
      <c r="G270" s="146">
        <f t="shared" si="12"/>
        <v>0</v>
      </c>
    </row>
    <row r="271" spans="1:7" ht="28.8">
      <c r="A271" s="143" t="s">
        <v>510</v>
      </c>
      <c r="B271" s="143" t="s">
        <v>63</v>
      </c>
      <c r="C271" s="143" t="s">
        <v>3447</v>
      </c>
      <c r="D271" s="143" t="s">
        <v>56</v>
      </c>
      <c r="E271" s="144">
        <v>18</v>
      </c>
      <c r="F271" s="145"/>
      <c r="G271" s="146">
        <f t="shared" si="12"/>
        <v>0</v>
      </c>
    </row>
    <row r="272" spans="1:7" ht="28.8">
      <c r="A272" s="143" t="s">
        <v>511</v>
      </c>
      <c r="B272" s="143" t="s">
        <v>63</v>
      </c>
      <c r="C272" s="143" t="s">
        <v>3448</v>
      </c>
      <c r="D272" s="143" t="s">
        <v>56</v>
      </c>
      <c r="E272" s="144">
        <v>117.2</v>
      </c>
      <c r="F272" s="145"/>
      <c r="G272" s="146">
        <f t="shared" si="12"/>
        <v>0</v>
      </c>
    </row>
    <row r="273" spans="1:7" ht="28.8">
      <c r="A273" s="143" t="s">
        <v>512</v>
      </c>
      <c r="B273" s="143" t="s">
        <v>63</v>
      </c>
      <c r="C273" s="143" t="s">
        <v>3449</v>
      </c>
      <c r="D273" s="143" t="s">
        <v>56</v>
      </c>
      <c r="E273" s="144">
        <v>56.7</v>
      </c>
      <c r="F273" s="145"/>
      <c r="G273" s="146">
        <f t="shared" si="12"/>
        <v>0</v>
      </c>
    </row>
    <row r="274" spans="1:7" ht="28.8">
      <c r="A274" s="143" t="s">
        <v>513</v>
      </c>
      <c r="B274" s="143" t="s">
        <v>63</v>
      </c>
      <c r="C274" s="143" t="s">
        <v>3449</v>
      </c>
      <c r="D274" s="143" t="s">
        <v>56</v>
      </c>
      <c r="E274" s="144">
        <v>115</v>
      </c>
      <c r="F274" s="145"/>
      <c r="G274" s="146">
        <f t="shared" si="12"/>
        <v>0</v>
      </c>
    </row>
    <row r="275" spans="1:7" ht="28.8">
      <c r="A275" s="143" t="s">
        <v>514</v>
      </c>
      <c r="B275" s="143" t="s">
        <v>3412</v>
      </c>
      <c r="C275" s="143" t="s">
        <v>3450</v>
      </c>
      <c r="D275" s="143" t="s">
        <v>15</v>
      </c>
      <c r="E275" s="144">
        <v>102</v>
      </c>
      <c r="F275" s="145"/>
      <c r="G275" s="146">
        <f t="shared" si="12"/>
        <v>0</v>
      </c>
    </row>
    <row r="276" spans="1:7" ht="28.8">
      <c r="A276" s="143" t="s">
        <v>515</v>
      </c>
      <c r="B276" s="143" t="s">
        <v>3412</v>
      </c>
      <c r="C276" s="143" t="s">
        <v>3451</v>
      </c>
      <c r="D276" s="143" t="s">
        <v>9</v>
      </c>
      <c r="E276" s="144">
        <v>9.55</v>
      </c>
      <c r="F276" s="145"/>
      <c r="G276" s="146">
        <f t="shared" si="12"/>
        <v>0</v>
      </c>
    </row>
    <row r="277" spans="1:7" ht="28.8">
      <c r="A277" s="143" t="s">
        <v>516</v>
      </c>
      <c r="B277" s="143" t="s">
        <v>3412</v>
      </c>
      <c r="C277" s="143" t="s">
        <v>517</v>
      </c>
      <c r="D277" s="143" t="s">
        <v>9</v>
      </c>
      <c r="E277" s="144">
        <v>4.73</v>
      </c>
      <c r="F277" s="145"/>
      <c r="G277" s="146">
        <f t="shared" si="12"/>
        <v>0</v>
      </c>
    </row>
    <row r="278" spans="1:7" ht="28.8">
      <c r="A278" s="143" t="s">
        <v>518</v>
      </c>
      <c r="B278" s="143" t="s">
        <v>3412</v>
      </c>
      <c r="C278" s="143" t="s">
        <v>519</v>
      </c>
      <c r="D278" s="143" t="s">
        <v>9</v>
      </c>
      <c r="E278" s="144">
        <v>9.5</v>
      </c>
      <c r="F278" s="145"/>
      <c r="G278" s="146">
        <f t="shared" si="12"/>
        <v>0</v>
      </c>
    </row>
    <row r="279" spans="1:7" ht="28.8">
      <c r="A279" s="143" t="s">
        <v>520</v>
      </c>
      <c r="B279" s="143" t="s">
        <v>3412</v>
      </c>
      <c r="C279" s="143" t="s">
        <v>521</v>
      </c>
      <c r="D279" s="143" t="s">
        <v>9</v>
      </c>
      <c r="E279" s="144">
        <v>226</v>
      </c>
      <c r="F279" s="145"/>
      <c r="G279" s="146">
        <f t="shared" si="12"/>
        <v>0</v>
      </c>
    </row>
    <row r="280" spans="1:7" ht="28.8">
      <c r="A280" s="143" t="s">
        <v>522</v>
      </c>
      <c r="B280" s="143" t="s">
        <v>249</v>
      </c>
      <c r="C280" s="143" t="s">
        <v>258</v>
      </c>
      <c r="D280" s="143" t="s">
        <v>9</v>
      </c>
      <c r="E280" s="144">
        <v>77</v>
      </c>
      <c r="F280" s="145"/>
      <c r="G280" s="146">
        <f t="shared" si="12"/>
        <v>0</v>
      </c>
    </row>
    <row r="281" spans="1:7" ht="28.8">
      <c r="A281" s="143" t="s">
        <v>523</v>
      </c>
      <c r="B281" s="143" t="s">
        <v>524</v>
      </c>
      <c r="C281" s="143" t="s">
        <v>525</v>
      </c>
      <c r="D281" s="143" t="s">
        <v>9</v>
      </c>
      <c r="E281" s="144">
        <v>143</v>
      </c>
      <c r="F281" s="145"/>
      <c r="G281" s="146">
        <f t="shared" si="12"/>
        <v>0</v>
      </c>
    </row>
    <row r="282" spans="1:7" ht="28.8">
      <c r="A282" s="143" t="s">
        <v>526</v>
      </c>
      <c r="B282" s="143" t="s">
        <v>3412</v>
      </c>
      <c r="C282" s="143" t="s">
        <v>527</v>
      </c>
      <c r="D282" s="143" t="s">
        <v>9</v>
      </c>
      <c r="E282" s="144">
        <v>225.6</v>
      </c>
      <c r="F282" s="145"/>
      <c r="G282" s="146">
        <f t="shared" si="12"/>
        <v>0</v>
      </c>
    </row>
    <row r="283" spans="1:7" ht="34.5" customHeight="1">
      <c r="A283" s="186" t="s">
        <v>3052</v>
      </c>
      <c r="B283" s="187"/>
      <c r="C283" s="187"/>
      <c r="D283" s="187"/>
      <c r="E283" s="187"/>
      <c r="F283" s="188"/>
      <c r="G283" s="147">
        <f>SUM(G258:G282)</f>
        <v>0</v>
      </c>
    </row>
    <row r="284" spans="1:9" s="11" customFormat="1" ht="15">
      <c r="A284" s="62"/>
      <c r="B284" s="189" t="s">
        <v>3452</v>
      </c>
      <c r="C284" s="189"/>
      <c r="D284" s="57"/>
      <c r="E284" s="58"/>
      <c r="F284" s="56"/>
      <c r="G284" s="56"/>
      <c r="H284" s="45"/>
      <c r="I284" s="45"/>
    </row>
    <row r="285" spans="1:7" ht="43.2">
      <c r="A285" s="143" t="s">
        <v>528</v>
      </c>
      <c r="B285" s="143" t="s">
        <v>717</v>
      </c>
      <c r="C285" s="143" t="s">
        <v>529</v>
      </c>
      <c r="D285" s="143" t="s">
        <v>9</v>
      </c>
      <c r="E285" s="144">
        <v>2440.45</v>
      </c>
      <c r="F285" s="145"/>
      <c r="G285" s="146">
        <f aca="true" t="shared" si="13" ref="G285:G300">F285*E285</f>
        <v>0</v>
      </c>
    </row>
    <row r="286" spans="1:7" ht="28.8">
      <c r="A286" s="143" t="s">
        <v>530</v>
      </c>
      <c r="B286" s="143" t="s">
        <v>704</v>
      </c>
      <c r="C286" s="143" t="s">
        <v>357</v>
      </c>
      <c r="D286" s="143" t="s">
        <v>9</v>
      </c>
      <c r="E286" s="144">
        <v>2691.45</v>
      </c>
      <c r="F286" s="145"/>
      <c r="G286" s="146">
        <f t="shared" si="13"/>
        <v>0</v>
      </c>
    </row>
    <row r="287" spans="1:7" ht="28.8">
      <c r="A287" s="143" t="s">
        <v>531</v>
      </c>
      <c r="B287" s="143" t="s">
        <v>711</v>
      </c>
      <c r="C287" s="143" t="s">
        <v>532</v>
      </c>
      <c r="D287" s="143" t="s">
        <v>9</v>
      </c>
      <c r="E287" s="144">
        <v>2691.45</v>
      </c>
      <c r="F287" s="145"/>
      <c r="G287" s="146">
        <f t="shared" si="13"/>
        <v>0</v>
      </c>
    </row>
    <row r="288" spans="1:7" ht="28.8">
      <c r="A288" s="143" t="s">
        <v>533</v>
      </c>
      <c r="B288" s="143" t="s">
        <v>718</v>
      </c>
      <c r="C288" s="143" t="s">
        <v>534</v>
      </c>
      <c r="D288" s="143" t="s">
        <v>9</v>
      </c>
      <c r="E288" s="144">
        <v>778.05</v>
      </c>
      <c r="F288" s="145"/>
      <c r="G288" s="146">
        <f t="shared" si="13"/>
        <v>0</v>
      </c>
    </row>
    <row r="289" spans="1:7" ht="43.2">
      <c r="A289" s="143" t="s">
        <v>535</v>
      </c>
      <c r="B289" s="143" t="s">
        <v>719</v>
      </c>
      <c r="C289" s="143" t="s">
        <v>3453</v>
      </c>
      <c r="D289" s="143" t="s">
        <v>9</v>
      </c>
      <c r="E289" s="144">
        <v>92</v>
      </c>
      <c r="F289" s="145"/>
      <c r="G289" s="146">
        <f t="shared" si="13"/>
        <v>0</v>
      </c>
    </row>
    <row r="290" spans="1:7" ht="43.2">
      <c r="A290" s="143" t="s">
        <v>3454</v>
      </c>
      <c r="B290" s="143" t="s">
        <v>719</v>
      </c>
      <c r="C290" s="143" t="s">
        <v>3455</v>
      </c>
      <c r="D290" s="143" t="s">
        <v>9</v>
      </c>
      <c r="E290" s="144">
        <v>919</v>
      </c>
      <c r="F290" s="145"/>
      <c r="G290" s="146">
        <f t="shared" si="13"/>
        <v>0</v>
      </c>
    </row>
    <row r="291" spans="1:7" ht="28.8">
      <c r="A291" s="143" t="s">
        <v>3456</v>
      </c>
      <c r="B291" s="143" t="s">
        <v>719</v>
      </c>
      <c r="C291" s="143" t="s">
        <v>3457</v>
      </c>
      <c r="D291" s="143" t="s">
        <v>9</v>
      </c>
      <c r="E291" s="144">
        <v>520</v>
      </c>
      <c r="F291" s="145"/>
      <c r="G291" s="146">
        <f t="shared" si="13"/>
        <v>0</v>
      </c>
    </row>
    <row r="292" spans="1:7" ht="43.2">
      <c r="A292" s="143" t="s">
        <v>536</v>
      </c>
      <c r="B292" s="143" t="s">
        <v>720</v>
      </c>
      <c r="C292" s="143" t="s">
        <v>537</v>
      </c>
      <c r="D292" s="143" t="s">
        <v>9</v>
      </c>
      <c r="E292" s="144">
        <v>1154</v>
      </c>
      <c r="F292" s="145"/>
      <c r="G292" s="146">
        <f t="shared" si="13"/>
        <v>0</v>
      </c>
    </row>
    <row r="293" spans="1:7" ht="43.2">
      <c r="A293" s="143" t="s">
        <v>538</v>
      </c>
      <c r="B293" s="143" t="s">
        <v>719</v>
      </c>
      <c r="C293" s="143" t="s">
        <v>3458</v>
      </c>
      <c r="D293" s="143" t="s">
        <v>9</v>
      </c>
      <c r="E293" s="144">
        <v>45</v>
      </c>
      <c r="F293" s="145"/>
      <c r="G293" s="146">
        <f t="shared" si="13"/>
        <v>0</v>
      </c>
    </row>
    <row r="294" spans="1:7" ht="43.2">
      <c r="A294" s="143" t="s">
        <v>3459</v>
      </c>
      <c r="B294" s="143" t="s">
        <v>719</v>
      </c>
      <c r="C294" s="143" t="s">
        <v>3460</v>
      </c>
      <c r="D294" s="143" t="s">
        <v>9</v>
      </c>
      <c r="E294" s="144">
        <v>248</v>
      </c>
      <c r="F294" s="145"/>
      <c r="G294" s="146">
        <f t="shared" si="13"/>
        <v>0</v>
      </c>
    </row>
    <row r="295" spans="1:7" ht="28.8">
      <c r="A295" s="143" t="s">
        <v>539</v>
      </c>
      <c r="B295" s="143" t="s">
        <v>3412</v>
      </c>
      <c r="C295" s="143" t="s">
        <v>540</v>
      </c>
      <c r="D295" s="143" t="s">
        <v>9</v>
      </c>
      <c r="E295" s="144">
        <v>30</v>
      </c>
      <c r="F295" s="145"/>
      <c r="G295" s="146">
        <f t="shared" si="13"/>
        <v>0</v>
      </c>
    </row>
    <row r="296" spans="1:7" ht="28.8">
      <c r="A296" s="143" t="s">
        <v>541</v>
      </c>
      <c r="B296" s="143" t="s">
        <v>331</v>
      </c>
      <c r="C296" s="143" t="s">
        <v>288</v>
      </c>
      <c r="D296" s="143" t="s">
        <v>9</v>
      </c>
      <c r="E296" s="144">
        <v>29.5</v>
      </c>
      <c r="F296" s="145"/>
      <c r="G296" s="146">
        <f t="shared" si="13"/>
        <v>0</v>
      </c>
    </row>
    <row r="297" spans="1:7" ht="28.8">
      <c r="A297" s="143" t="s">
        <v>542</v>
      </c>
      <c r="B297" s="143" t="s">
        <v>333</v>
      </c>
      <c r="C297" s="143" t="s">
        <v>291</v>
      </c>
      <c r="D297" s="143" t="s">
        <v>9</v>
      </c>
      <c r="E297" s="144">
        <v>29.5</v>
      </c>
      <c r="F297" s="145"/>
      <c r="G297" s="146">
        <f t="shared" si="13"/>
        <v>0</v>
      </c>
    </row>
    <row r="298" spans="1:7" ht="28.8">
      <c r="A298" s="143" t="s">
        <v>543</v>
      </c>
      <c r="B298" s="143" t="s">
        <v>335</v>
      </c>
      <c r="C298" s="143" t="s">
        <v>294</v>
      </c>
      <c r="D298" s="143" t="s">
        <v>9</v>
      </c>
      <c r="E298" s="144">
        <v>29.5</v>
      </c>
      <c r="F298" s="145"/>
      <c r="G298" s="146">
        <f t="shared" si="13"/>
        <v>0</v>
      </c>
    </row>
    <row r="299" spans="1:7" ht="28.8">
      <c r="A299" s="143" t="s">
        <v>544</v>
      </c>
      <c r="B299" s="143" t="s">
        <v>704</v>
      </c>
      <c r="C299" s="143" t="s">
        <v>296</v>
      </c>
      <c r="D299" s="143" t="s">
        <v>9</v>
      </c>
      <c r="E299" s="144">
        <v>29.5</v>
      </c>
      <c r="F299" s="145"/>
      <c r="G299" s="146">
        <f t="shared" si="13"/>
        <v>0</v>
      </c>
    </row>
    <row r="300" spans="1:7" ht="28.8">
      <c r="A300" s="143" t="s">
        <v>545</v>
      </c>
      <c r="B300" s="143" t="s">
        <v>338</v>
      </c>
      <c r="C300" s="143" t="s">
        <v>299</v>
      </c>
      <c r="D300" s="143" t="s">
        <v>9</v>
      </c>
      <c r="E300" s="144">
        <v>29.5</v>
      </c>
      <c r="F300" s="145"/>
      <c r="G300" s="146">
        <f t="shared" si="13"/>
        <v>0</v>
      </c>
    </row>
    <row r="301" spans="1:7" ht="35.25" customHeight="1">
      <c r="A301" s="186" t="s">
        <v>3310</v>
      </c>
      <c r="B301" s="187"/>
      <c r="C301" s="187"/>
      <c r="D301" s="187"/>
      <c r="E301" s="187"/>
      <c r="F301" s="188"/>
      <c r="G301" s="147">
        <f>SUM(G285:G300)</f>
        <v>0</v>
      </c>
    </row>
    <row r="302" spans="1:9" s="11" customFormat="1" ht="33.6" customHeight="1">
      <c r="A302" s="52"/>
      <c r="B302" s="189" t="s">
        <v>3461</v>
      </c>
      <c r="C302" s="189"/>
      <c r="D302" s="57"/>
      <c r="E302" s="58"/>
      <c r="F302" s="56"/>
      <c r="G302" s="56"/>
      <c r="H302" s="45"/>
      <c r="I302" s="45"/>
    </row>
    <row r="303" spans="1:7" ht="28.8">
      <c r="A303" s="143" t="s">
        <v>546</v>
      </c>
      <c r="B303" s="143" t="s">
        <v>721</v>
      </c>
      <c r="C303" s="143" t="s">
        <v>3462</v>
      </c>
      <c r="D303" s="143" t="s">
        <v>46</v>
      </c>
      <c r="E303" s="144">
        <v>28</v>
      </c>
      <c r="F303" s="145"/>
      <c r="G303" s="146">
        <f aca="true" t="shared" si="14" ref="G303:G340">F303*E303</f>
        <v>0</v>
      </c>
    </row>
    <row r="304" spans="1:7" ht="28.8">
      <c r="A304" s="143" t="s">
        <v>547</v>
      </c>
      <c r="B304" s="143" t="s">
        <v>721</v>
      </c>
      <c r="C304" s="143" t="s">
        <v>3463</v>
      </c>
      <c r="D304" s="143" t="s">
        <v>46</v>
      </c>
      <c r="E304" s="144">
        <v>6</v>
      </c>
      <c r="F304" s="145"/>
      <c r="G304" s="146">
        <f t="shared" si="14"/>
        <v>0</v>
      </c>
    </row>
    <row r="305" spans="1:7" ht="28.8">
      <c r="A305" s="143" t="s">
        <v>548</v>
      </c>
      <c r="B305" s="143" t="s">
        <v>721</v>
      </c>
      <c r="C305" s="143" t="s">
        <v>3464</v>
      </c>
      <c r="D305" s="143" t="s">
        <v>46</v>
      </c>
      <c r="E305" s="144">
        <v>9</v>
      </c>
      <c r="F305" s="145"/>
      <c r="G305" s="146">
        <f t="shared" si="14"/>
        <v>0</v>
      </c>
    </row>
    <row r="306" spans="1:7" ht="28.8">
      <c r="A306" s="143" t="s">
        <v>549</v>
      </c>
      <c r="B306" s="143" t="s">
        <v>721</v>
      </c>
      <c r="C306" s="143" t="s">
        <v>3465</v>
      </c>
      <c r="D306" s="143" t="s">
        <v>46</v>
      </c>
      <c r="E306" s="144">
        <v>3</v>
      </c>
      <c r="F306" s="145"/>
      <c r="G306" s="146">
        <f t="shared" si="14"/>
        <v>0</v>
      </c>
    </row>
    <row r="307" spans="1:7" ht="28.8">
      <c r="A307" s="143" t="s">
        <v>550</v>
      </c>
      <c r="B307" s="143" t="s">
        <v>721</v>
      </c>
      <c r="C307" s="143" t="s">
        <v>3466</v>
      </c>
      <c r="D307" s="143" t="s">
        <v>46</v>
      </c>
      <c r="E307" s="144">
        <v>8</v>
      </c>
      <c r="F307" s="145"/>
      <c r="G307" s="146">
        <f t="shared" si="14"/>
        <v>0</v>
      </c>
    </row>
    <row r="308" spans="1:7" ht="28.8">
      <c r="A308" s="143" t="s">
        <v>551</v>
      </c>
      <c r="B308" s="143" t="s">
        <v>722</v>
      </c>
      <c r="C308" s="143" t="s">
        <v>3467</v>
      </c>
      <c r="D308" s="143" t="s">
        <v>46</v>
      </c>
      <c r="E308" s="144">
        <v>29</v>
      </c>
      <c r="F308" s="145"/>
      <c r="G308" s="146">
        <f t="shared" si="14"/>
        <v>0</v>
      </c>
    </row>
    <row r="309" spans="1:7" ht="28.8">
      <c r="A309" s="143" t="s">
        <v>552</v>
      </c>
      <c r="B309" s="143" t="s">
        <v>722</v>
      </c>
      <c r="C309" s="143" t="s">
        <v>3468</v>
      </c>
      <c r="D309" s="143" t="s">
        <v>46</v>
      </c>
      <c r="E309" s="144">
        <v>3</v>
      </c>
      <c r="F309" s="145"/>
      <c r="G309" s="146">
        <f t="shared" si="14"/>
        <v>0</v>
      </c>
    </row>
    <row r="310" spans="1:7" ht="28.8">
      <c r="A310" s="143" t="s">
        <v>553</v>
      </c>
      <c r="B310" s="143" t="s">
        <v>722</v>
      </c>
      <c r="C310" s="143" t="s">
        <v>3469</v>
      </c>
      <c r="D310" s="143" t="s">
        <v>46</v>
      </c>
      <c r="E310" s="144">
        <v>12</v>
      </c>
      <c r="F310" s="145"/>
      <c r="G310" s="146">
        <f t="shared" si="14"/>
        <v>0</v>
      </c>
    </row>
    <row r="311" spans="1:7" ht="43.2">
      <c r="A311" s="143" t="s">
        <v>554</v>
      </c>
      <c r="B311" s="143" t="s">
        <v>723</v>
      </c>
      <c r="C311" s="143" t="s">
        <v>3470</v>
      </c>
      <c r="D311" s="143" t="s">
        <v>198</v>
      </c>
      <c r="E311" s="144">
        <v>40</v>
      </c>
      <c r="F311" s="145"/>
      <c r="G311" s="146">
        <f t="shared" si="14"/>
        <v>0</v>
      </c>
    </row>
    <row r="312" spans="1:7" ht="43.2">
      <c r="A312" s="143" t="s">
        <v>555</v>
      </c>
      <c r="B312" s="143" t="s">
        <v>723</v>
      </c>
      <c r="C312" s="143" t="s">
        <v>3471</v>
      </c>
      <c r="D312" s="143" t="s">
        <v>198</v>
      </c>
      <c r="E312" s="144">
        <v>3</v>
      </c>
      <c r="F312" s="145"/>
      <c r="G312" s="146">
        <f t="shared" si="14"/>
        <v>0</v>
      </c>
    </row>
    <row r="313" spans="1:7" ht="28.8">
      <c r="A313" s="143" t="s">
        <v>556</v>
      </c>
      <c r="B313" s="143" t="s">
        <v>724</v>
      </c>
      <c r="C313" s="143" t="s">
        <v>3472</v>
      </c>
      <c r="D313" s="143" t="s">
        <v>198</v>
      </c>
      <c r="E313" s="144">
        <v>14</v>
      </c>
      <c r="F313" s="145"/>
      <c r="G313" s="146">
        <f t="shared" si="14"/>
        <v>0</v>
      </c>
    </row>
    <row r="314" spans="1:7" ht="28.8">
      <c r="A314" s="143" t="s">
        <v>557</v>
      </c>
      <c r="B314" s="143" t="s">
        <v>3412</v>
      </c>
      <c r="C314" s="143" t="s">
        <v>558</v>
      </c>
      <c r="D314" s="143" t="s">
        <v>46</v>
      </c>
      <c r="E314" s="144">
        <v>51</v>
      </c>
      <c r="F314" s="145"/>
      <c r="G314" s="146">
        <f t="shared" si="14"/>
        <v>0</v>
      </c>
    </row>
    <row r="315" spans="1:7" ht="28.8">
      <c r="A315" s="143" t="s">
        <v>559</v>
      </c>
      <c r="B315" s="143" t="s">
        <v>3412</v>
      </c>
      <c r="C315" s="143" t="s">
        <v>3473</v>
      </c>
      <c r="D315" s="143" t="s">
        <v>46</v>
      </c>
      <c r="E315" s="144">
        <v>42</v>
      </c>
      <c r="F315" s="145"/>
      <c r="G315" s="146">
        <f t="shared" si="14"/>
        <v>0</v>
      </c>
    </row>
    <row r="316" spans="1:7" ht="28.8">
      <c r="A316" s="143" t="s">
        <v>560</v>
      </c>
      <c r="B316" s="143" t="s">
        <v>3412</v>
      </c>
      <c r="C316" s="143" t="s">
        <v>3474</v>
      </c>
      <c r="D316" s="143" t="s">
        <v>46</v>
      </c>
      <c r="E316" s="144">
        <v>37</v>
      </c>
      <c r="F316" s="145"/>
      <c r="G316" s="146">
        <f t="shared" si="14"/>
        <v>0</v>
      </c>
    </row>
    <row r="317" spans="1:7" ht="28.8">
      <c r="A317" s="143" t="s">
        <v>561</v>
      </c>
      <c r="B317" s="143" t="s">
        <v>3412</v>
      </c>
      <c r="C317" s="143" t="s">
        <v>3475</v>
      </c>
      <c r="D317" s="143" t="s">
        <v>46</v>
      </c>
      <c r="E317" s="144">
        <v>9</v>
      </c>
      <c r="F317" s="145"/>
      <c r="G317" s="146">
        <f t="shared" si="14"/>
        <v>0</v>
      </c>
    </row>
    <row r="318" spans="1:7" ht="28.8">
      <c r="A318" s="143" t="s">
        <v>562</v>
      </c>
      <c r="B318" s="143" t="s">
        <v>3412</v>
      </c>
      <c r="C318" s="143" t="s">
        <v>3476</v>
      </c>
      <c r="D318" s="143" t="s">
        <v>46</v>
      </c>
      <c r="E318" s="144">
        <v>16</v>
      </c>
      <c r="F318" s="145"/>
      <c r="G318" s="146">
        <f t="shared" si="14"/>
        <v>0</v>
      </c>
    </row>
    <row r="319" spans="1:7" ht="28.8">
      <c r="A319" s="143" t="s">
        <v>563</v>
      </c>
      <c r="B319" s="143" t="s">
        <v>3412</v>
      </c>
      <c r="C319" s="143" t="s">
        <v>3477</v>
      </c>
      <c r="D319" s="143" t="s">
        <v>46</v>
      </c>
      <c r="E319" s="144">
        <v>13</v>
      </c>
      <c r="F319" s="145"/>
      <c r="G319" s="146">
        <f t="shared" si="14"/>
        <v>0</v>
      </c>
    </row>
    <row r="320" spans="1:7" ht="28.8">
      <c r="A320" s="143" t="s">
        <v>564</v>
      </c>
      <c r="B320" s="143" t="s">
        <v>3412</v>
      </c>
      <c r="C320" s="143" t="s">
        <v>3478</v>
      </c>
      <c r="D320" s="143" t="s">
        <v>46</v>
      </c>
      <c r="E320" s="144">
        <v>2</v>
      </c>
      <c r="F320" s="145"/>
      <c r="G320" s="146">
        <f t="shared" si="14"/>
        <v>0</v>
      </c>
    </row>
    <row r="321" spans="1:7" ht="28.8">
      <c r="A321" s="143" t="s">
        <v>565</v>
      </c>
      <c r="B321" s="143" t="s">
        <v>3412</v>
      </c>
      <c r="C321" s="143" t="s">
        <v>3479</v>
      </c>
      <c r="D321" s="143" t="s">
        <v>46</v>
      </c>
      <c r="E321" s="144">
        <v>8</v>
      </c>
      <c r="F321" s="145"/>
      <c r="G321" s="146">
        <f t="shared" si="14"/>
        <v>0</v>
      </c>
    </row>
    <row r="322" spans="1:7" ht="28.8">
      <c r="A322" s="143" t="s">
        <v>566</v>
      </c>
      <c r="B322" s="143" t="s">
        <v>3412</v>
      </c>
      <c r="C322" s="143" t="s">
        <v>3480</v>
      </c>
      <c r="D322" s="143" t="s">
        <v>46</v>
      </c>
      <c r="E322" s="144">
        <v>3</v>
      </c>
      <c r="F322" s="145"/>
      <c r="G322" s="146">
        <f t="shared" si="14"/>
        <v>0</v>
      </c>
    </row>
    <row r="323" spans="1:7" ht="28.8">
      <c r="A323" s="143" t="s">
        <v>567</v>
      </c>
      <c r="B323" s="143" t="s">
        <v>3412</v>
      </c>
      <c r="C323" s="143" t="s">
        <v>3481</v>
      </c>
      <c r="D323" s="143" t="s">
        <v>46</v>
      </c>
      <c r="E323" s="144">
        <v>18</v>
      </c>
      <c r="F323" s="145"/>
      <c r="G323" s="146">
        <f t="shared" si="14"/>
        <v>0</v>
      </c>
    </row>
    <row r="324" spans="1:7" ht="28.8">
      <c r="A324" s="143" t="s">
        <v>568</v>
      </c>
      <c r="B324" s="143" t="s">
        <v>3412</v>
      </c>
      <c r="C324" s="143" t="s">
        <v>3482</v>
      </c>
      <c r="D324" s="143" t="s">
        <v>46</v>
      </c>
      <c r="E324" s="144">
        <v>12</v>
      </c>
      <c r="F324" s="145"/>
      <c r="G324" s="146">
        <f t="shared" si="14"/>
        <v>0</v>
      </c>
    </row>
    <row r="325" spans="1:7" ht="28.8">
      <c r="A325" s="143" t="s">
        <v>569</v>
      </c>
      <c r="B325" s="143" t="s">
        <v>3412</v>
      </c>
      <c r="C325" s="143" t="s">
        <v>3483</v>
      </c>
      <c r="D325" s="143" t="s">
        <v>46</v>
      </c>
      <c r="E325" s="144">
        <v>36</v>
      </c>
      <c r="F325" s="145"/>
      <c r="G325" s="146">
        <f t="shared" si="14"/>
        <v>0</v>
      </c>
    </row>
    <row r="326" spans="1:7" ht="28.8">
      <c r="A326" s="143" t="s">
        <v>570</v>
      </c>
      <c r="B326" s="143" t="s">
        <v>725</v>
      </c>
      <c r="C326" s="143" t="s">
        <v>3484</v>
      </c>
      <c r="D326" s="143" t="s">
        <v>198</v>
      </c>
      <c r="E326" s="144">
        <v>3</v>
      </c>
      <c r="F326" s="145"/>
      <c r="G326" s="146">
        <f t="shared" si="14"/>
        <v>0</v>
      </c>
    </row>
    <row r="327" spans="1:7" ht="28.8">
      <c r="A327" s="143" t="s">
        <v>571</v>
      </c>
      <c r="B327" s="143" t="s">
        <v>722</v>
      </c>
      <c r="C327" s="143" t="s">
        <v>3485</v>
      </c>
      <c r="D327" s="143" t="s">
        <v>46</v>
      </c>
      <c r="E327" s="144">
        <v>3</v>
      </c>
      <c r="F327" s="145"/>
      <c r="G327" s="146">
        <f t="shared" si="14"/>
        <v>0</v>
      </c>
    </row>
    <row r="328" spans="1:7" ht="28.8">
      <c r="A328" s="143" t="s">
        <v>572</v>
      </c>
      <c r="B328" s="143" t="s">
        <v>3412</v>
      </c>
      <c r="C328" s="143" t="s">
        <v>3486</v>
      </c>
      <c r="D328" s="143" t="s">
        <v>46</v>
      </c>
      <c r="E328" s="144">
        <v>6</v>
      </c>
      <c r="F328" s="145"/>
      <c r="G328" s="146">
        <f t="shared" si="14"/>
        <v>0</v>
      </c>
    </row>
    <row r="329" spans="1:7" ht="28.8">
      <c r="A329" s="143" t="s">
        <v>573</v>
      </c>
      <c r="B329" s="143" t="s">
        <v>3412</v>
      </c>
      <c r="C329" s="143" t="s">
        <v>3487</v>
      </c>
      <c r="D329" s="143" t="s">
        <v>46</v>
      </c>
      <c r="E329" s="144">
        <v>1</v>
      </c>
      <c r="F329" s="145"/>
      <c r="G329" s="146">
        <f t="shared" si="14"/>
        <v>0</v>
      </c>
    </row>
    <row r="330" spans="1:7" ht="28.8">
      <c r="A330" s="143" t="s">
        <v>574</v>
      </c>
      <c r="B330" s="143" t="s">
        <v>3412</v>
      </c>
      <c r="C330" s="143" t="s">
        <v>3488</v>
      </c>
      <c r="D330" s="143" t="s">
        <v>46</v>
      </c>
      <c r="E330" s="144">
        <v>3</v>
      </c>
      <c r="F330" s="145"/>
      <c r="G330" s="146">
        <f t="shared" si="14"/>
        <v>0</v>
      </c>
    </row>
    <row r="331" spans="1:7" ht="28.8">
      <c r="A331" s="143" t="s">
        <v>575</v>
      </c>
      <c r="B331" s="143" t="s">
        <v>3412</v>
      </c>
      <c r="C331" s="143" t="s">
        <v>3489</v>
      </c>
      <c r="D331" s="143" t="s">
        <v>46</v>
      </c>
      <c r="E331" s="144">
        <v>30</v>
      </c>
      <c r="F331" s="145"/>
      <c r="G331" s="146">
        <f t="shared" si="14"/>
        <v>0</v>
      </c>
    </row>
    <row r="332" spans="1:7" ht="28.8">
      <c r="A332" s="143" t="s">
        <v>576</v>
      </c>
      <c r="B332" s="143" t="s">
        <v>3412</v>
      </c>
      <c r="C332" s="143" t="s">
        <v>3490</v>
      </c>
      <c r="D332" s="143" t="s">
        <v>46</v>
      </c>
      <c r="E332" s="144">
        <v>6</v>
      </c>
      <c r="F332" s="145"/>
      <c r="G332" s="146">
        <f t="shared" si="14"/>
        <v>0</v>
      </c>
    </row>
    <row r="333" spans="1:7" ht="28.8">
      <c r="A333" s="143" t="s">
        <v>577</v>
      </c>
      <c r="B333" s="143" t="s">
        <v>3412</v>
      </c>
      <c r="C333" s="143" t="s">
        <v>3491</v>
      </c>
      <c r="D333" s="143" t="s">
        <v>46</v>
      </c>
      <c r="E333" s="144">
        <v>6</v>
      </c>
      <c r="F333" s="145"/>
      <c r="G333" s="146">
        <f t="shared" si="14"/>
        <v>0</v>
      </c>
    </row>
    <row r="334" spans="1:7" ht="28.8">
      <c r="A334" s="143" t="s">
        <v>578</v>
      </c>
      <c r="B334" s="143" t="s">
        <v>3412</v>
      </c>
      <c r="C334" s="143" t="s">
        <v>3492</v>
      </c>
      <c r="D334" s="143" t="s">
        <v>46</v>
      </c>
      <c r="E334" s="144">
        <v>6</v>
      </c>
      <c r="F334" s="145"/>
      <c r="G334" s="146">
        <f t="shared" si="14"/>
        <v>0</v>
      </c>
    </row>
    <row r="335" spans="1:7" ht="28.8">
      <c r="A335" s="143" t="s">
        <v>579</v>
      </c>
      <c r="B335" s="143" t="s">
        <v>3412</v>
      </c>
      <c r="C335" s="143" t="s">
        <v>3493</v>
      </c>
      <c r="D335" s="143" t="s">
        <v>46</v>
      </c>
      <c r="E335" s="144">
        <v>3</v>
      </c>
      <c r="F335" s="145"/>
      <c r="G335" s="146">
        <f t="shared" si="14"/>
        <v>0</v>
      </c>
    </row>
    <row r="336" spans="1:7" ht="28.8">
      <c r="A336" s="143" t="s">
        <v>580</v>
      </c>
      <c r="B336" s="143" t="s">
        <v>3412</v>
      </c>
      <c r="C336" s="143" t="s">
        <v>581</v>
      </c>
      <c r="D336" s="143" t="s">
        <v>46</v>
      </c>
      <c r="E336" s="144">
        <v>14</v>
      </c>
      <c r="F336" s="145"/>
      <c r="G336" s="146">
        <f t="shared" si="14"/>
        <v>0</v>
      </c>
    </row>
    <row r="337" spans="1:7" ht="28.8">
      <c r="A337" s="143" t="s">
        <v>582</v>
      </c>
      <c r="B337" s="143" t="s">
        <v>3412</v>
      </c>
      <c r="C337" s="143" t="s">
        <v>583</v>
      </c>
      <c r="D337" s="143" t="s">
        <v>9</v>
      </c>
      <c r="E337" s="144">
        <v>21.2</v>
      </c>
      <c r="F337" s="145"/>
      <c r="G337" s="146">
        <f t="shared" si="14"/>
        <v>0</v>
      </c>
    </row>
    <row r="338" spans="1:7" ht="28.8">
      <c r="A338" s="143" t="s">
        <v>584</v>
      </c>
      <c r="B338" s="143" t="s">
        <v>3412</v>
      </c>
      <c r="C338" s="143" t="s">
        <v>585</v>
      </c>
      <c r="D338" s="143" t="s">
        <v>198</v>
      </c>
      <c r="E338" s="144">
        <v>1</v>
      </c>
      <c r="F338" s="145"/>
      <c r="G338" s="146">
        <f t="shared" si="14"/>
        <v>0</v>
      </c>
    </row>
    <row r="339" spans="1:7" ht="28.8">
      <c r="A339" s="143" t="s">
        <v>586</v>
      </c>
      <c r="B339" s="143" t="s">
        <v>3412</v>
      </c>
      <c r="C339" s="143" t="s">
        <v>3494</v>
      </c>
      <c r="D339" s="143" t="s">
        <v>198</v>
      </c>
      <c r="E339" s="144">
        <v>1</v>
      </c>
      <c r="F339" s="145"/>
      <c r="G339" s="146">
        <f t="shared" si="14"/>
        <v>0</v>
      </c>
    </row>
    <row r="340" spans="1:7" ht="28.8">
      <c r="A340" s="143" t="s">
        <v>587</v>
      </c>
      <c r="B340" s="143" t="s">
        <v>3412</v>
      </c>
      <c r="C340" s="143" t="s">
        <v>3495</v>
      </c>
      <c r="D340" s="143" t="s">
        <v>15</v>
      </c>
      <c r="E340" s="144">
        <v>1</v>
      </c>
      <c r="F340" s="145"/>
      <c r="G340" s="146">
        <f t="shared" si="14"/>
        <v>0</v>
      </c>
    </row>
    <row r="341" spans="1:7" ht="33.75" customHeight="1">
      <c r="A341" s="186" t="s">
        <v>3053</v>
      </c>
      <c r="B341" s="187"/>
      <c r="C341" s="187"/>
      <c r="D341" s="187"/>
      <c r="E341" s="187"/>
      <c r="F341" s="188"/>
      <c r="G341" s="147">
        <f>SUM(G303:G340)</f>
        <v>0</v>
      </c>
    </row>
    <row r="342" spans="1:7" ht="15">
      <c r="A342" s="64"/>
      <c r="B342" s="193" t="s">
        <v>3496</v>
      </c>
      <c r="C342" s="193"/>
      <c r="D342" s="65"/>
      <c r="E342" s="66"/>
      <c r="F342" s="67"/>
      <c r="G342" s="68"/>
    </row>
    <row r="343" spans="1:7" ht="28.8">
      <c r="A343" s="143" t="s">
        <v>588</v>
      </c>
      <c r="B343" s="143" t="s">
        <v>726</v>
      </c>
      <c r="C343" s="143" t="s">
        <v>3497</v>
      </c>
      <c r="D343" s="143" t="s">
        <v>9</v>
      </c>
      <c r="E343" s="144">
        <v>9.3</v>
      </c>
      <c r="F343" s="145"/>
      <c r="G343" s="146">
        <f aca="true" t="shared" si="15" ref="G343:G378">F343*E343</f>
        <v>0</v>
      </c>
    </row>
    <row r="344" spans="1:7" ht="28.8">
      <c r="A344" s="143" t="s">
        <v>589</v>
      </c>
      <c r="B344" s="143" t="s">
        <v>727</v>
      </c>
      <c r="C344" s="143" t="s">
        <v>590</v>
      </c>
      <c r="D344" s="143" t="s">
        <v>9</v>
      </c>
      <c r="E344" s="144">
        <v>87.612</v>
      </c>
      <c r="F344" s="145"/>
      <c r="G344" s="146">
        <f t="shared" si="15"/>
        <v>0</v>
      </c>
    </row>
    <row r="345" spans="1:7" ht="28.8">
      <c r="A345" s="143" t="s">
        <v>591</v>
      </c>
      <c r="B345" s="143" t="s">
        <v>727</v>
      </c>
      <c r="C345" s="143" t="s">
        <v>592</v>
      </c>
      <c r="D345" s="143" t="s">
        <v>9</v>
      </c>
      <c r="E345" s="144">
        <v>34.272</v>
      </c>
      <c r="F345" s="145"/>
      <c r="G345" s="146">
        <f t="shared" si="15"/>
        <v>0</v>
      </c>
    </row>
    <row r="346" spans="1:7" ht="28.8">
      <c r="A346" s="143" t="s">
        <v>593</v>
      </c>
      <c r="B346" s="143" t="s">
        <v>728</v>
      </c>
      <c r="C346" s="143" t="s">
        <v>3498</v>
      </c>
      <c r="D346" s="143" t="s">
        <v>9</v>
      </c>
      <c r="E346" s="144">
        <v>20.79</v>
      </c>
      <c r="F346" s="145"/>
      <c r="G346" s="146">
        <f t="shared" si="15"/>
        <v>0</v>
      </c>
    </row>
    <row r="347" spans="1:7" ht="28.8">
      <c r="A347" s="143" t="s">
        <v>594</v>
      </c>
      <c r="B347" s="143" t="s">
        <v>728</v>
      </c>
      <c r="C347" s="143" t="s">
        <v>595</v>
      </c>
      <c r="D347" s="143" t="s">
        <v>9</v>
      </c>
      <c r="E347" s="144">
        <v>9.24</v>
      </c>
      <c r="F347" s="145"/>
      <c r="G347" s="146">
        <f t="shared" si="15"/>
        <v>0</v>
      </c>
    </row>
    <row r="348" spans="1:7" ht="28.8">
      <c r="A348" s="143" t="s">
        <v>596</v>
      </c>
      <c r="B348" s="143" t="s">
        <v>728</v>
      </c>
      <c r="C348" s="143" t="s">
        <v>597</v>
      </c>
      <c r="D348" s="143" t="s">
        <v>9</v>
      </c>
      <c r="E348" s="144">
        <v>26.292</v>
      </c>
      <c r="F348" s="145"/>
      <c r="G348" s="146">
        <f t="shared" si="15"/>
        <v>0</v>
      </c>
    </row>
    <row r="349" spans="1:7" ht="28.8">
      <c r="A349" s="143" t="s">
        <v>598</v>
      </c>
      <c r="B349" s="143" t="s">
        <v>728</v>
      </c>
      <c r="C349" s="143" t="s">
        <v>599</v>
      </c>
      <c r="D349" s="143" t="s">
        <v>9</v>
      </c>
      <c r="E349" s="144">
        <v>16.8</v>
      </c>
      <c r="F349" s="145"/>
      <c r="G349" s="146">
        <f t="shared" si="15"/>
        <v>0</v>
      </c>
    </row>
    <row r="350" spans="1:7" ht="28.8">
      <c r="A350" s="143" t="s">
        <v>600</v>
      </c>
      <c r="B350" s="143" t="s">
        <v>728</v>
      </c>
      <c r="C350" s="143" t="s">
        <v>601</v>
      </c>
      <c r="D350" s="143" t="s">
        <v>9</v>
      </c>
      <c r="E350" s="144">
        <v>8.4</v>
      </c>
      <c r="F350" s="145"/>
      <c r="G350" s="146">
        <f t="shared" si="15"/>
        <v>0</v>
      </c>
    </row>
    <row r="351" spans="1:7" ht="28.8">
      <c r="A351" s="143" t="s">
        <v>602</v>
      </c>
      <c r="B351" s="143" t="s">
        <v>727</v>
      </c>
      <c r="C351" s="143" t="s">
        <v>603</v>
      </c>
      <c r="D351" s="143" t="s">
        <v>9</v>
      </c>
      <c r="E351" s="144">
        <v>18.6</v>
      </c>
      <c r="F351" s="145"/>
      <c r="G351" s="146">
        <f t="shared" si="15"/>
        <v>0</v>
      </c>
    </row>
    <row r="352" spans="1:7" ht="28.8">
      <c r="A352" s="143" t="s">
        <v>604</v>
      </c>
      <c r="B352" s="143" t="s">
        <v>729</v>
      </c>
      <c r="C352" s="143" t="s">
        <v>605</v>
      </c>
      <c r="D352" s="143" t="s">
        <v>9</v>
      </c>
      <c r="E352" s="144">
        <v>4.284</v>
      </c>
      <c r="F352" s="145"/>
      <c r="G352" s="146">
        <f t="shared" si="15"/>
        <v>0</v>
      </c>
    </row>
    <row r="353" spans="1:7" ht="28.8">
      <c r="A353" s="143" t="s">
        <v>606</v>
      </c>
      <c r="B353" s="143" t="s">
        <v>730</v>
      </c>
      <c r="C353" s="143" t="s">
        <v>607</v>
      </c>
      <c r="D353" s="143" t="s">
        <v>9</v>
      </c>
      <c r="E353" s="144">
        <v>10.71</v>
      </c>
      <c r="F353" s="145"/>
      <c r="G353" s="146">
        <f t="shared" si="15"/>
        <v>0</v>
      </c>
    </row>
    <row r="354" spans="1:7" ht="28.8">
      <c r="A354" s="143" t="s">
        <v>608</v>
      </c>
      <c r="B354" s="143" t="s">
        <v>728</v>
      </c>
      <c r="C354" s="143" t="s">
        <v>609</v>
      </c>
      <c r="D354" s="143" t="s">
        <v>9</v>
      </c>
      <c r="E354" s="144">
        <v>4.62</v>
      </c>
      <c r="F354" s="145"/>
      <c r="G354" s="146">
        <f t="shared" si="15"/>
        <v>0</v>
      </c>
    </row>
    <row r="355" spans="1:7" ht="28.8">
      <c r="A355" s="143" t="s">
        <v>610</v>
      </c>
      <c r="B355" s="143" t="s">
        <v>729</v>
      </c>
      <c r="C355" s="143" t="s">
        <v>611</v>
      </c>
      <c r="D355" s="143" t="s">
        <v>9</v>
      </c>
      <c r="E355" s="144">
        <v>4.8</v>
      </c>
      <c r="F355" s="145"/>
      <c r="G355" s="146">
        <f t="shared" si="15"/>
        <v>0</v>
      </c>
    </row>
    <row r="356" spans="1:7" ht="28.8">
      <c r="A356" s="143" t="s">
        <v>612</v>
      </c>
      <c r="B356" s="143" t="s">
        <v>729</v>
      </c>
      <c r="C356" s="143" t="s">
        <v>613</v>
      </c>
      <c r="D356" s="143" t="s">
        <v>9</v>
      </c>
      <c r="E356" s="144">
        <v>23.04</v>
      </c>
      <c r="F356" s="145"/>
      <c r="G356" s="146">
        <f t="shared" si="15"/>
        <v>0</v>
      </c>
    </row>
    <row r="357" spans="1:7" ht="28.8">
      <c r="A357" s="143" t="s">
        <v>614</v>
      </c>
      <c r="B357" s="143" t="s">
        <v>729</v>
      </c>
      <c r="C357" s="143" t="s">
        <v>615</v>
      </c>
      <c r="D357" s="143" t="s">
        <v>9</v>
      </c>
      <c r="E357" s="144">
        <v>8.568</v>
      </c>
      <c r="F357" s="145"/>
      <c r="G357" s="146">
        <f t="shared" si="15"/>
        <v>0</v>
      </c>
    </row>
    <row r="358" spans="1:7" ht="28.8">
      <c r="A358" s="143" t="s">
        <v>616</v>
      </c>
      <c r="B358" s="143" t="s">
        <v>728</v>
      </c>
      <c r="C358" s="143" t="s">
        <v>617</v>
      </c>
      <c r="D358" s="143" t="s">
        <v>9</v>
      </c>
      <c r="E358" s="144">
        <v>2.31</v>
      </c>
      <c r="F358" s="145"/>
      <c r="G358" s="146">
        <f t="shared" si="15"/>
        <v>0</v>
      </c>
    </row>
    <row r="359" spans="1:7" ht="28.8">
      <c r="A359" s="143" t="s">
        <v>618</v>
      </c>
      <c r="B359" s="143" t="s">
        <v>730</v>
      </c>
      <c r="C359" s="143" t="s">
        <v>3499</v>
      </c>
      <c r="D359" s="143" t="s">
        <v>9</v>
      </c>
      <c r="E359" s="144">
        <v>0</v>
      </c>
      <c r="F359" s="145"/>
      <c r="G359" s="146">
        <f t="shared" si="15"/>
        <v>0</v>
      </c>
    </row>
    <row r="360" spans="1:7" ht="28.8">
      <c r="A360" s="143" t="s">
        <v>619</v>
      </c>
      <c r="B360" s="143" t="s">
        <v>728</v>
      </c>
      <c r="C360" s="143" t="s">
        <v>620</v>
      </c>
      <c r="D360" s="143" t="s">
        <v>9</v>
      </c>
      <c r="E360" s="144">
        <v>3.792</v>
      </c>
      <c r="F360" s="145"/>
      <c r="G360" s="146">
        <f t="shared" si="15"/>
        <v>0</v>
      </c>
    </row>
    <row r="361" spans="1:7" ht="28.8">
      <c r="A361" s="143" t="s">
        <v>621</v>
      </c>
      <c r="B361" s="143" t="s">
        <v>731</v>
      </c>
      <c r="C361" s="143" t="s">
        <v>622</v>
      </c>
      <c r="D361" s="143" t="s">
        <v>9</v>
      </c>
      <c r="E361" s="144">
        <v>6.5</v>
      </c>
      <c r="F361" s="145"/>
      <c r="G361" s="146">
        <f t="shared" si="15"/>
        <v>0</v>
      </c>
    </row>
    <row r="362" spans="1:7" ht="28.8">
      <c r="A362" s="143" t="s">
        <v>623</v>
      </c>
      <c r="B362" s="143" t="s">
        <v>731</v>
      </c>
      <c r="C362" s="143" t="s">
        <v>624</v>
      </c>
      <c r="D362" s="143" t="s">
        <v>9</v>
      </c>
      <c r="E362" s="144">
        <v>5.59</v>
      </c>
      <c r="F362" s="145"/>
      <c r="G362" s="146">
        <f t="shared" si="15"/>
        <v>0</v>
      </c>
    </row>
    <row r="363" spans="1:7" ht="28.8">
      <c r="A363" s="143" t="s">
        <v>625</v>
      </c>
      <c r="B363" s="143" t="s">
        <v>731</v>
      </c>
      <c r="C363" s="143" t="s">
        <v>626</v>
      </c>
      <c r="D363" s="143" t="s">
        <v>9</v>
      </c>
      <c r="E363" s="144">
        <v>6.5</v>
      </c>
      <c r="F363" s="145"/>
      <c r="G363" s="146">
        <f t="shared" si="15"/>
        <v>0</v>
      </c>
    </row>
    <row r="364" spans="1:7" ht="28.8">
      <c r="A364" s="143" t="s">
        <v>627</v>
      </c>
      <c r="B364" s="143" t="s">
        <v>731</v>
      </c>
      <c r="C364" s="143" t="s">
        <v>628</v>
      </c>
      <c r="D364" s="143" t="s">
        <v>9</v>
      </c>
      <c r="E364" s="144">
        <v>5.59</v>
      </c>
      <c r="F364" s="145"/>
      <c r="G364" s="146">
        <f t="shared" si="15"/>
        <v>0</v>
      </c>
    </row>
    <row r="365" spans="1:7" ht="28.8">
      <c r="A365" s="143" t="s">
        <v>629</v>
      </c>
      <c r="B365" s="143" t="s">
        <v>732</v>
      </c>
      <c r="C365" s="143" t="s">
        <v>630</v>
      </c>
      <c r="D365" s="143" t="s">
        <v>9</v>
      </c>
      <c r="E365" s="144">
        <v>1.935</v>
      </c>
      <c r="F365" s="145"/>
      <c r="G365" s="146">
        <f t="shared" si="15"/>
        <v>0</v>
      </c>
    </row>
    <row r="366" spans="1:7" ht="28.8">
      <c r="A366" s="143" t="s">
        <v>631</v>
      </c>
      <c r="B366" s="143" t="s">
        <v>732</v>
      </c>
      <c r="C366" s="143" t="s">
        <v>632</v>
      </c>
      <c r="D366" s="143" t="s">
        <v>9</v>
      </c>
      <c r="E366" s="144">
        <v>2.25</v>
      </c>
      <c r="F366" s="145"/>
      <c r="G366" s="146">
        <f t="shared" si="15"/>
        <v>0</v>
      </c>
    </row>
    <row r="367" spans="1:7" ht="28.8">
      <c r="A367" s="143" t="s">
        <v>633</v>
      </c>
      <c r="B367" s="143" t="s">
        <v>732</v>
      </c>
      <c r="C367" s="143" t="s">
        <v>634</v>
      </c>
      <c r="D367" s="143" t="s">
        <v>9</v>
      </c>
      <c r="E367" s="144">
        <v>1.89</v>
      </c>
      <c r="F367" s="145"/>
      <c r="G367" s="146">
        <f t="shared" si="15"/>
        <v>0</v>
      </c>
    </row>
    <row r="368" spans="1:7" ht="28.8">
      <c r="A368" s="143" t="s">
        <v>635</v>
      </c>
      <c r="B368" s="143" t="s">
        <v>728</v>
      </c>
      <c r="C368" s="143" t="s">
        <v>636</v>
      </c>
      <c r="D368" s="143" t="s">
        <v>9</v>
      </c>
      <c r="E368" s="144">
        <v>4.14</v>
      </c>
      <c r="F368" s="145"/>
      <c r="G368" s="146">
        <f t="shared" si="15"/>
        <v>0</v>
      </c>
    </row>
    <row r="369" spans="1:7" ht="28.8">
      <c r="A369" s="143" t="s">
        <v>637</v>
      </c>
      <c r="B369" s="143" t="s">
        <v>728</v>
      </c>
      <c r="C369" s="143" t="s">
        <v>638</v>
      </c>
      <c r="D369" s="143" t="s">
        <v>9</v>
      </c>
      <c r="E369" s="144">
        <v>13.8</v>
      </c>
      <c r="F369" s="145"/>
      <c r="G369" s="146">
        <f t="shared" si="15"/>
        <v>0</v>
      </c>
    </row>
    <row r="370" spans="1:7" ht="28.8">
      <c r="A370" s="143" t="s">
        <v>3500</v>
      </c>
      <c r="B370" s="143" t="s">
        <v>728</v>
      </c>
      <c r="C370" s="143" t="s">
        <v>3501</v>
      </c>
      <c r="D370" s="143" t="s">
        <v>9</v>
      </c>
      <c r="E370" s="144">
        <v>8.775</v>
      </c>
      <c r="F370" s="145"/>
      <c r="G370" s="146">
        <f t="shared" si="15"/>
        <v>0</v>
      </c>
    </row>
    <row r="371" spans="1:7" ht="28.8">
      <c r="A371" s="143" t="s">
        <v>639</v>
      </c>
      <c r="B371" s="143" t="s">
        <v>733</v>
      </c>
      <c r="C371" s="143" t="s">
        <v>3502</v>
      </c>
      <c r="D371" s="143" t="s">
        <v>15</v>
      </c>
      <c r="E371" s="144">
        <v>4</v>
      </c>
      <c r="F371" s="145"/>
      <c r="G371" s="146">
        <f t="shared" si="15"/>
        <v>0</v>
      </c>
    </row>
    <row r="372" spans="1:7" ht="28.8">
      <c r="A372" s="143" t="s">
        <v>640</v>
      </c>
      <c r="B372" s="143" t="s">
        <v>734</v>
      </c>
      <c r="C372" s="143" t="s">
        <v>3503</v>
      </c>
      <c r="D372" s="143" t="s">
        <v>46</v>
      </c>
      <c r="E372" s="144">
        <v>2</v>
      </c>
      <c r="F372" s="145"/>
      <c r="G372" s="146">
        <f t="shared" si="15"/>
        <v>0</v>
      </c>
    </row>
    <row r="373" spans="1:7" ht="28.8">
      <c r="A373" s="143" t="s">
        <v>641</v>
      </c>
      <c r="B373" s="143" t="s">
        <v>734</v>
      </c>
      <c r="C373" s="143" t="s">
        <v>3504</v>
      </c>
      <c r="D373" s="143" t="s">
        <v>46</v>
      </c>
      <c r="E373" s="144">
        <v>2</v>
      </c>
      <c r="F373" s="145"/>
      <c r="G373" s="146">
        <f t="shared" si="15"/>
        <v>0</v>
      </c>
    </row>
    <row r="374" spans="1:7" ht="43.2">
      <c r="A374" s="143" t="s">
        <v>642</v>
      </c>
      <c r="B374" s="143" t="s">
        <v>3424</v>
      </c>
      <c r="C374" s="143" t="s">
        <v>643</v>
      </c>
      <c r="D374" s="143" t="s">
        <v>9</v>
      </c>
      <c r="E374" s="144">
        <v>194.12</v>
      </c>
      <c r="F374" s="145"/>
      <c r="G374" s="146">
        <f t="shared" si="15"/>
        <v>0</v>
      </c>
    </row>
    <row r="375" spans="1:7" ht="43.2">
      <c r="A375" s="143" t="s">
        <v>644</v>
      </c>
      <c r="B375" s="143" t="s">
        <v>3424</v>
      </c>
      <c r="C375" s="143" t="s">
        <v>645</v>
      </c>
      <c r="D375" s="143" t="s">
        <v>9</v>
      </c>
      <c r="E375" s="144">
        <v>0.48</v>
      </c>
      <c r="F375" s="145"/>
      <c r="G375" s="146">
        <f t="shared" si="15"/>
        <v>0</v>
      </c>
    </row>
    <row r="376" spans="1:7" ht="43.2">
      <c r="A376" s="143" t="s">
        <v>646</v>
      </c>
      <c r="B376" s="143" t="s">
        <v>3424</v>
      </c>
      <c r="C376" s="143" t="s">
        <v>645</v>
      </c>
      <c r="D376" s="143" t="s">
        <v>9</v>
      </c>
      <c r="E376" s="144">
        <v>6</v>
      </c>
      <c r="F376" s="145"/>
      <c r="G376" s="146">
        <f t="shared" si="15"/>
        <v>0</v>
      </c>
    </row>
    <row r="377" spans="1:7" ht="43.2">
      <c r="A377" s="143" t="s">
        <v>647</v>
      </c>
      <c r="B377" s="143" t="s">
        <v>3424</v>
      </c>
      <c r="C377" s="143" t="s">
        <v>645</v>
      </c>
      <c r="D377" s="143" t="s">
        <v>9</v>
      </c>
      <c r="E377" s="144">
        <v>6.16</v>
      </c>
      <c r="F377" s="145"/>
      <c r="G377" s="146">
        <f t="shared" si="15"/>
        <v>0</v>
      </c>
    </row>
    <row r="378" spans="1:7" ht="43.2">
      <c r="A378" s="143" t="s">
        <v>648</v>
      </c>
      <c r="B378" s="143" t="s">
        <v>3424</v>
      </c>
      <c r="C378" s="143" t="s">
        <v>649</v>
      </c>
      <c r="D378" s="143" t="s">
        <v>198</v>
      </c>
      <c r="E378" s="144">
        <v>1</v>
      </c>
      <c r="F378" s="145"/>
      <c r="G378" s="146">
        <f t="shared" si="15"/>
        <v>0</v>
      </c>
    </row>
    <row r="379" spans="1:7" ht="31.5" customHeight="1">
      <c r="A379" s="186" t="s">
        <v>3054</v>
      </c>
      <c r="B379" s="187"/>
      <c r="C379" s="187"/>
      <c r="D379" s="187"/>
      <c r="E379" s="187"/>
      <c r="F379" s="188"/>
      <c r="G379" s="147">
        <f>SUM(G343:G378)</f>
        <v>0</v>
      </c>
    </row>
    <row r="380" spans="1:9" s="11" customFormat="1" ht="15">
      <c r="A380" s="52"/>
      <c r="B380" s="191" t="s">
        <v>3509</v>
      </c>
      <c r="C380" s="192"/>
      <c r="D380" s="57"/>
      <c r="E380" s="58"/>
      <c r="F380" s="56"/>
      <c r="G380" s="56"/>
      <c r="H380" s="45"/>
      <c r="I380" s="45"/>
    </row>
    <row r="381" spans="1:7" ht="28.8">
      <c r="A381" s="143" t="s">
        <v>650</v>
      </c>
      <c r="B381" s="143" t="s">
        <v>735</v>
      </c>
      <c r="C381" s="143" t="s">
        <v>651</v>
      </c>
      <c r="D381" s="143" t="s">
        <v>9</v>
      </c>
      <c r="E381" s="144">
        <v>218.75</v>
      </c>
      <c r="F381" s="145"/>
      <c r="G381" s="146">
        <f aca="true" t="shared" si="16" ref="G381:G382">F381*E381</f>
        <v>0</v>
      </c>
    </row>
    <row r="382" spans="1:7" ht="28.8">
      <c r="A382" s="143" t="s">
        <v>652</v>
      </c>
      <c r="B382" s="143" t="s">
        <v>735</v>
      </c>
      <c r="C382" s="143" t="s">
        <v>653</v>
      </c>
      <c r="D382" s="143" t="s">
        <v>9</v>
      </c>
      <c r="E382" s="144">
        <v>19.5</v>
      </c>
      <c r="F382" s="145"/>
      <c r="G382" s="146">
        <f t="shared" si="16"/>
        <v>0</v>
      </c>
    </row>
    <row r="383" spans="1:7" ht="28.8">
      <c r="A383" s="117" t="s">
        <v>654</v>
      </c>
      <c r="B383" s="117" t="s">
        <v>3037</v>
      </c>
      <c r="C383" s="117" t="s">
        <v>655</v>
      </c>
      <c r="D383" s="118" t="s">
        <v>198</v>
      </c>
      <c r="E383" s="119">
        <v>1</v>
      </c>
      <c r="F383" s="120"/>
      <c r="G383" s="120"/>
    </row>
    <row r="384" spans="1:7" ht="28.8">
      <c r="A384" s="7" t="s">
        <v>656</v>
      </c>
      <c r="B384" s="7" t="s">
        <v>3037</v>
      </c>
      <c r="C384" s="7" t="s">
        <v>657</v>
      </c>
      <c r="D384" s="6" t="s">
        <v>198</v>
      </c>
      <c r="E384" s="8">
        <v>1</v>
      </c>
      <c r="F384" s="145"/>
      <c r="G384" s="146">
        <f aca="true" t="shared" si="17" ref="G384:G387">F384*E384</f>
        <v>0</v>
      </c>
    </row>
    <row r="385" spans="1:7" ht="28.8">
      <c r="A385" s="7" t="s">
        <v>658</v>
      </c>
      <c r="B385" s="7" t="s">
        <v>3037</v>
      </c>
      <c r="C385" s="7" t="s">
        <v>659</v>
      </c>
      <c r="D385" s="6" t="s">
        <v>198</v>
      </c>
      <c r="E385" s="8">
        <v>2</v>
      </c>
      <c r="F385" s="145"/>
      <c r="G385" s="146">
        <f t="shared" si="17"/>
        <v>0</v>
      </c>
    </row>
    <row r="386" spans="1:7" ht="28.8">
      <c r="A386" s="7" t="s">
        <v>660</v>
      </c>
      <c r="B386" s="7" t="s">
        <v>3037</v>
      </c>
      <c r="C386" s="7" t="s">
        <v>661</v>
      </c>
      <c r="D386" s="6" t="s">
        <v>15</v>
      </c>
      <c r="E386" s="8">
        <v>12</v>
      </c>
      <c r="F386" s="145"/>
      <c r="G386" s="146">
        <f t="shared" si="17"/>
        <v>0</v>
      </c>
    </row>
    <row r="387" spans="1:7" ht="28.8">
      <c r="A387" s="7" t="s">
        <v>662</v>
      </c>
      <c r="B387" s="7" t="s">
        <v>3037</v>
      </c>
      <c r="C387" s="7" t="s">
        <v>663</v>
      </c>
      <c r="D387" s="6" t="s">
        <v>9</v>
      </c>
      <c r="E387" s="8">
        <v>2.9</v>
      </c>
      <c r="F387" s="145"/>
      <c r="G387" s="146">
        <f t="shared" si="17"/>
        <v>0</v>
      </c>
    </row>
    <row r="388" spans="1:7" ht="43.2">
      <c r="A388" s="117" t="s">
        <v>664</v>
      </c>
      <c r="B388" s="117" t="s">
        <v>3038</v>
      </c>
      <c r="C388" s="117" t="s">
        <v>665</v>
      </c>
      <c r="D388" s="118" t="s">
        <v>15</v>
      </c>
      <c r="E388" s="119">
        <v>4</v>
      </c>
      <c r="F388" s="120"/>
      <c r="G388" s="120"/>
    </row>
    <row r="389" spans="1:7" ht="43.2">
      <c r="A389" s="117" t="s">
        <v>666</v>
      </c>
      <c r="B389" s="117" t="s">
        <v>3039</v>
      </c>
      <c r="C389" s="117" t="s">
        <v>667</v>
      </c>
      <c r="D389" s="118" t="s">
        <v>198</v>
      </c>
      <c r="E389" s="119">
        <v>4</v>
      </c>
      <c r="F389" s="120"/>
      <c r="G389" s="120"/>
    </row>
    <row r="390" spans="1:7" ht="38.25" customHeight="1">
      <c r="A390" s="186" t="s">
        <v>3055</v>
      </c>
      <c r="B390" s="187"/>
      <c r="C390" s="187"/>
      <c r="D390" s="187"/>
      <c r="E390" s="187"/>
      <c r="F390" s="188"/>
      <c r="G390" s="147">
        <f>SUM(G381,G382,G384:G387)</f>
        <v>0</v>
      </c>
    </row>
    <row r="391" spans="1:7" ht="15">
      <c r="A391" s="52"/>
      <c r="B391" s="189" t="s">
        <v>3510</v>
      </c>
      <c r="C391" s="190"/>
      <c r="D391" s="53"/>
      <c r="E391" s="54"/>
      <c r="F391" s="55"/>
      <c r="G391" s="55"/>
    </row>
    <row r="392" spans="1:7" ht="28.8">
      <c r="A392" s="122" t="s">
        <v>3276</v>
      </c>
      <c r="B392" s="123" t="s">
        <v>3037</v>
      </c>
      <c r="C392" s="124" t="s">
        <v>3277</v>
      </c>
      <c r="D392" s="125" t="s">
        <v>198</v>
      </c>
      <c r="E392" s="126">
        <v>1</v>
      </c>
      <c r="F392" s="127"/>
      <c r="G392" s="127"/>
    </row>
    <row r="393" spans="1:7" ht="28.8">
      <c r="A393" s="122" t="s">
        <v>3278</v>
      </c>
      <c r="B393" s="123" t="s">
        <v>3037</v>
      </c>
      <c r="C393" s="124" t="s">
        <v>3279</v>
      </c>
      <c r="D393" s="125" t="s">
        <v>15</v>
      </c>
      <c r="E393" s="126">
        <v>282</v>
      </c>
      <c r="F393" s="127"/>
      <c r="G393" s="127"/>
    </row>
    <row r="394" spans="1:7" ht="28.8">
      <c r="A394" s="122" t="s">
        <v>3280</v>
      </c>
      <c r="B394" s="123" t="s">
        <v>3037</v>
      </c>
      <c r="C394" s="124" t="s">
        <v>3281</v>
      </c>
      <c r="D394" s="125" t="s">
        <v>198</v>
      </c>
      <c r="E394" s="126">
        <v>1</v>
      </c>
      <c r="F394" s="127"/>
      <c r="G394" s="127"/>
    </row>
    <row r="395" spans="1:7" ht="28.8">
      <c r="A395" s="122" t="s">
        <v>3282</v>
      </c>
      <c r="B395" s="123" t="s">
        <v>3037</v>
      </c>
      <c r="C395" s="124" t="s">
        <v>3283</v>
      </c>
      <c r="D395" s="125" t="s">
        <v>15</v>
      </c>
      <c r="E395" s="126">
        <v>71</v>
      </c>
      <c r="F395" s="127"/>
      <c r="G395" s="127"/>
    </row>
    <row r="396" spans="1:7" ht="28.8">
      <c r="A396" s="122" t="s">
        <v>3284</v>
      </c>
      <c r="B396" s="123" t="s">
        <v>3037</v>
      </c>
      <c r="C396" s="124" t="s">
        <v>3285</v>
      </c>
      <c r="D396" s="125" t="s">
        <v>15</v>
      </c>
      <c r="E396" s="126">
        <v>140</v>
      </c>
      <c r="F396" s="127"/>
      <c r="G396" s="127"/>
    </row>
    <row r="397" spans="1:7" ht="28.8">
      <c r="A397" s="7" t="s">
        <v>668</v>
      </c>
      <c r="B397" s="7" t="s">
        <v>3037</v>
      </c>
      <c r="C397" s="7" t="s">
        <v>3505</v>
      </c>
      <c r="D397" s="6" t="s">
        <v>9</v>
      </c>
      <c r="E397" s="8">
        <v>237</v>
      </c>
      <c r="F397" s="145"/>
      <c r="G397" s="146">
        <f aca="true" t="shared" si="18" ref="G397">F397*E397</f>
        <v>0</v>
      </c>
    </row>
    <row r="398" spans="1:7" ht="28.8">
      <c r="A398" s="122" t="s">
        <v>3286</v>
      </c>
      <c r="B398" s="124" t="s">
        <v>3037</v>
      </c>
      <c r="C398" s="125" t="s">
        <v>3287</v>
      </c>
      <c r="D398" s="125" t="s">
        <v>198</v>
      </c>
      <c r="E398" s="133">
        <v>1</v>
      </c>
      <c r="F398" s="128"/>
      <c r="G398" s="128"/>
    </row>
    <row r="399" spans="1:7" ht="43.2">
      <c r="A399" s="122" t="s">
        <v>3288</v>
      </c>
      <c r="B399" s="124" t="s">
        <v>3038</v>
      </c>
      <c r="C399" s="125" t="s">
        <v>3289</v>
      </c>
      <c r="D399" s="125" t="s">
        <v>9</v>
      </c>
      <c r="E399" s="133">
        <v>439</v>
      </c>
      <c r="F399" s="125"/>
      <c r="G399" s="128"/>
    </row>
    <row r="400" spans="1:7" ht="28.8">
      <c r="A400" s="122" t="s">
        <v>3290</v>
      </c>
      <c r="B400" s="124" t="s">
        <v>3037</v>
      </c>
      <c r="C400" s="125" t="s">
        <v>3291</v>
      </c>
      <c r="D400" s="125" t="s">
        <v>15</v>
      </c>
      <c r="E400" s="133">
        <v>203</v>
      </c>
      <c r="F400" s="128"/>
      <c r="G400" s="128"/>
    </row>
    <row r="401" spans="1:7" ht="28.8">
      <c r="A401" s="129" t="s">
        <v>3292</v>
      </c>
      <c r="B401" s="130" t="s">
        <v>3037</v>
      </c>
      <c r="C401" s="131" t="s">
        <v>3293</v>
      </c>
      <c r="D401" s="131" t="s">
        <v>198</v>
      </c>
      <c r="E401" s="134">
        <v>1</v>
      </c>
      <c r="F401" s="132"/>
      <c r="G401" s="132"/>
    </row>
    <row r="402" spans="1:7" ht="28.8">
      <c r="A402" s="7" t="s">
        <v>669</v>
      </c>
      <c r="B402" s="7" t="s">
        <v>3037</v>
      </c>
      <c r="C402" s="7" t="s">
        <v>670</v>
      </c>
      <c r="D402" s="6" t="s">
        <v>198</v>
      </c>
      <c r="E402" s="8">
        <v>1</v>
      </c>
      <c r="F402" s="145"/>
      <c r="G402" s="146">
        <f aca="true" t="shared" si="19" ref="G402">F402*E402</f>
        <v>0</v>
      </c>
    </row>
    <row r="403" spans="1:7" ht="33.75" customHeight="1">
      <c r="A403" s="186" t="s">
        <v>3056</v>
      </c>
      <c r="B403" s="187"/>
      <c r="C403" s="187"/>
      <c r="D403" s="187"/>
      <c r="E403" s="187"/>
      <c r="F403" s="188"/>
      <c r="G403" s="147">
        <f>SUM(G397,G402)</f>
        <v>0</v>
      </c>
    </row>
    <row r="404" spans="1:7" ht="15">
      <c r="A404" s="52"/>
      <c r="B404" s="189" t="s">
        <v>3511</v>
      </c>
      <c r="C404" s="190"/>
      <c r="D404" s="53"/>
      <c r="E404" s="54"/>
      <c r="F404" s="55"/>
      <c r="G404" s="55"/>
    </row>
    <row r="405" spans="1:7" ht="28.8">
      <c r="A405" s="7" t="s">
        <v>671</v>
      </c>
      <c r="B405" s="7" t="s">
        <v>3037</v>
      </c>
      <c r="C405" s="7" t="s">
        <v>3506</v>
      </c>
      <c r="D405" s="6" t="s">
        <v>198</v>
      </c>
      <c r="E405" s="8">
        <v>1</v>
      </c>
      <c r="F405" s="145"/>
      <c r="G405" s="146">
        <f aca="true" t="shared" si="20" ref="G405:G408">F405*E405</f>
        <v>0</v>
      </c>
    </row>
    <row r="406" spans="1:7" ht="28.8">
      <c r="A406" s="7" t="s">
        <v>672</v>
      </c>
      <c r="B406" s="7" t="s">
        <v>3037</v>
      </c>
      <c r="C406" s="7" t="s">
        <v>3506</v>
      </c>
      <c r="D406" s="6" t="s">
        <v>198</v>
      </c>
      <c r="E406" s="8">
        <v>1</v>
      </c>
      <c r="F406" s="145"/>
      <c r="G406" s="146">
        <f t="shared" si="20"/>
        <v>0</v>
      </c>
    </row>
    <row r="407" spans="1:7" ht="28.8">
      <c r="A407" s="7" t="s">
        <v>673</v>
      </c>
      <c r="B407" s="7" t="s">
        <v>3037</v>
      </c>
      <c r="C407" s="7" t="s">
        <v>3507</v>
      </c>
      <c r="D407" s="6" t="s">
        <v>198</v>
      </c>
      <c r="E407" s="8">
        <v>1</v>
      </c>
      <c r="F407" s="145"/>
      <c r="G407" s="146">
        <f t="shared" si="20"/>
        <v>0</v>
      </c>
    </row>
    <row r="408" spans="1:7" ht="28.8">
      <c r="A408" s="7" t="s">
        <v>674</v>
      </c>
      <c r="B408" s="7" t="s">
        <v>3037</v>
      </c>
      <c r="C408" s="7" t="s">
        <v>3508</v>
      </c>
      <c r="D408" s="6" t="s">
        <v>9</v>
      </c>
      <c r="E408" s="8">
        <v>359.2</v>
      </c>
      <c r="F408" s="145"/>
      <c r="G408" s="146">
        <f t="shared" si="20"/>
        <v>0</v>
      </c>
    </row>
    <row r="409" spans="1:7" ht="30.75" customHeight="1">
      <c r="A409" s="186" t="s">
        <v>3057</v>
      </c>
      <c r="B409" s="187"/>
      <c r="C409" s="187"/>
      <c r="D409" s="187"/>
      <c r="E409" s="187"/>
      <c r="F409" s="188"/>
      <c r="G409" s="147">
        <f>SUM(G405:G408)</f>
        <v>0</v>
      </c>
    </row>
    <row r="410" spans="1:7" ht="15">
      <c r="A410" s="52"/>
      <c r="B410" s="191" t="s">
        <v>3058</v>
      </c>
      <c r="C410" s="192"/>
      <c r="D410" s="69"/>
      <c r="E410" s="70"/>
      <c r="F410" s="71"/>
      <c r="G410" s="56"/>
    </row>
    <row r="411" spans="1:7" ht="28.8">
      <c r="A411" s="7" t="s">
        <v>675</v>
      </c>
      <c r="B411" s="7" t="s">
        <v>3512</v>
      </c>
      <c r="C411" s="7" t="s">
        <v>3513</v>
      </c>
      <c r="D411" s="6" t="s">
        <v>9</v>
      </c>
      <c r="E411" s="8">
        <v>3172.41</v>
      </c>
      <c r="F411" s="145"/>
      <c r="G411" s="146">
        <f aca="true" t="shared" si="21" ref="G411:G417">F411*E411</f>
        <v>0</v>
      </c>
    </row>
    <row r="412" spans="1:7" ht="28.8">
      <c r="A412" s="7" t="s">
        <v>3514</v>
      </c>
      <c r="B412" s="7" t="s">
        <v>3515</v>
      </c>
      <c r="C412" s="7" t="s">
        <v>3516</v>
      </c>
      <c r="D412" s="6" t="s">
        <v>9</v>
      </c>
      <c r="E412" s="8">
        <v>3172.41</v>
      </c>
      <c r="F412" s="145"/>
      <c r="G412" s="146">
        <f t="shared" si="21"/>
        <v>0</v>
      </c>
    </row>
    <row r="413" spans="1:7" ht="28.8">
      <c r="A413" s="7" t="s">
        <v>3517</v>
      </c>
      <c r="B413" s="7" t="s">
        <v>3518</v>
      </c>
      <c r="C413" s="7" t="s">
        <v>3519</v>
      </c>
      <c r="D413" s="6" t="s">
        <v>9</v>
      </c>
      <c r="E413" s="8">
        <v>3172.41</v>
      </c>
      <c r="F413" s="145"/>
      <c r="G413" s="146">
        <f t="shared" si="21"/>
        <v>0</v>
      </c>
    </row>
    <row r="414" spans="1:7" ht="28.8">
      <c r="A414" s="7" t="s">
        <v>676</v>
      </c>
      <c r="B414" s="7" t="s">
        <v>677</v>
      </c>
      <c r="C414" s="7" t="s">
        <v>678</v>
      </c>
      <c r="D414" s="6" t="s">
        <v>9</v>
      </c>
      <c r="E414" s="8">
        <v>2395</v>
      </c>
      <c r="F414" s="145"/>
      <c r="G414" s="146">
        <f t="shared" si="21"/>
        <v>0</v>
      </c>
    </row>
    <row r="415" spans="1:7" ht="28.8">
      <c r="A415" s="7" t="s">
        <v>3520</v>
      </c>
      <c r="B415" s="7" t="s">
        <v>3521</v>
      </c>
      <c r="C415" s="7" t="s">
        <v>3522</v>
      </c>
      <c r="D415" s="6" t="s">
        <v>9</v>
      </c>
      <c r="E415" s="8">
        <v>65.2</v>
      </c>
      <c r="F415" s="145"/>
      <c r="G415" s="146">
        <f t="shared" si="21"/>
        <v>0</v>
      </c>
    </row>
    <row r="416" spans="1:7" ht="28.8">
      <c r="A416" s="7" t="s">
        <v>679</v>
      </c>
      <c r="B416" s="7" t="s">
        <v>680</v>
      </c>
      <c r="C416" s="7" t="s">
        <v>681</v>
      </c>
      <c r="D416" s="6" t="s">
        <v>9</v>
      </c>
      <c r="E416" s="8">
        <v>961</v>
      </c>
      <c r="F416" s="145"/>
      <c r="G416" s="146">
        <f t="shared" si="21"/>
        <v>0</v>
      </c>
    </row>
    <row r="417" spans="1:7" ht="28.8">
      <c r="A417" s="7" t="s">
        <v>682</v>
      </c>
      <c r="B417" s="7" t="s">
        <v>683</v>
      </c>
      <c r="C417" s="7" t="s">
        <v>684</v>
      </c>
      <c r="D417" s="6" t="s">
        <v>9</v>
      </c>
      <c r="E417" s="8">
        <v>1592</v>
      </c>
      <c r="F417" s="145"/>
      <c r="G417" s="146">
        <f t="shared" si="21"/>
        <v>0</v>
      </c>
    </row>
    <row r="418" spans="1:7" ht="35.25" customHeight="1">
      <c r="A418" s="186" t="s">
        <v>3059</v>
      </c>
      <c r="B418" s="187"/>
      <c r="C418" s="187"/>
      <c r="D418" s="187"/>
      <c r="E418" s="187"/>
      <c r="F418" s="188"/>
      <c r="G418" s="147">
        <f>SUM(G411:G417)</f>
        <v>0</v>
      </c>
    </row>
    <row r="419" spans="1:7" ht="15">
      <c r="A419" s="52"/>
      <c r="B419" s="191" t="s">
        <v>3060</v>
      </c>
      <c r="C419" s="192"/>
      <c r="D419" s="53"/>
      <c r="E419" s="72"/>
      <c r="F419" s="55"/>
      <c r="G419" s="56"/>
    </row>
    <row r="420" spans="1:7" ht="28.8">
      <c r="A420" s="7" t="s">
        <v>685</v>
      </c>
      <c r="B420" s="7" t="s">
        <v>3037</v>
      </c>
      <c r="C420" s="7" t="s">
        <v>686</v>
      </c>
      <c r="D420" s="6" t="s">
        <v>198</v>
      </c>
      <c r="E420" s="8">
        <v>1</v>
      </c>
      <c r="F420" s="145"/>
      <c r="G420" s="146">
        <f aca="true" t="shared" si="22" ref="G420">F420*E420</f>
        <v>0</v>
      </c>
    </row>
    <row r="421" spans="1:7" ht="32.25" customHeight="1">
      <c r="A421" s="186" t="s">
        <v>3061</v>
      </c>
      <c r="B421" s="187"/>
      <c r="C421" s="187"/>
      <c r="D421" s="187"/>
      <c r="E421" s="187"/>
      <c r="F421" s="188"/>
      <c r="G421" s="147">
        <f>SUM(G420)</f>
        <v>0</v>
      </c>
    </row>
    <row r="422" spans="1:7" ht="32.25" customHeight="1">
      <c r="A422" s="112"/>
      <c r="B422" s="181" t="s">
        <v>3272</v>
      </c>
      <c r="C422" s="182"/>
      <c r="D422" s="113"/>
      <c r="E422" s="114"/>
      <c r="F422" s="115"/>
      <c r="G422" s="116"/>
    </row>
    <row r="423" spans="1:7" ht="32.25" customHeight="1">
      <c r="A423" s="117" t="s">
        <v>3273</v>
      </c>
      <c r="B423" s="117" t="s">
        <v>690</v>
      </c>
      <c r="C423" s="117" t="s">
        <v>3274</v>
      </c>
      <c r="D423" s="118" t="s">
        <v>198</v>
      </c>
      <c r="E423" s="119">
        <v>2</v>
      </c>
      <c r="F423" s="120"/>
      <c r="G423" s="120"/>
    </row>
    <row r="424" spans="1:7" ht="32.25" customHeight="1">
      <c r="A424" s="183" t="s">
        <v>3275</v>
      </c>
      <c r="B424" s="184"/>
      <c r="C424" s="184"/>
      <c r="D424" s="184"/>
      <c r="E424" s="184"/>
      <c r="F424" s="185"/>
      <c r="G424" s="121"/>
    </row>
    <row r="425" spans="1:7" ht="27" customHeight="1">
      <c r="A425" s="196" t="s">
        <v>3351</v>
      </c>
      <c r="B425" s="197"/>
      <c r="C425" s="197"/>
      <c r="D425" s="197"/>
      <c r="E425" s="197"/>
      <c r="F425" s="198"/>
      <c r="G425" s="148">
        <f>SUM(G11,G35,G104,G160,G173,G209,G216,G227,G250,G256,G283,G301,G341,G379,G390,G403,G409,G418,G421)</f>
        <v>0</v>
      </c>
    </row>
    <row r="429" spans="6:7" ht="30" customHeight="1">
      <c r="F429" s="200" t="s">
        <v>3311</v>
      </c>
      <c r="G429" s="200"/>
    </row>
  </sheetData>
  <mergeCells count="46">
    <mergeCell ref="F429:G429"/>
    <mergeCell ref="B302:C302"/>
    <mergeCell ref="B174:C174"/>
    <mergeCell ref="B210:C210"/>
    <mergeCell ref="B228:C228"/>
    <mergeCell ref="B251:C251"/>
    <mergeCell ref="B257:C257"/>
    <mergeCell ref="B284:C284"/>
    <mergeCell ref="B217:C217"/>
    <mergeCell ref="B6:C6"/>
    <mergeCell ref="B12:C12"/>
    <mergeCell ref="B36:C36"/>
    <mergeCell ref="B105:C105"/>
    <mergeCell ref="A11:F11"/>
    <mergeCell ref="A2:G2"/>
    <mergeCell ref="A1:G1"/>
    <mergeCell ref="A425:F425"/>
    <mergeCell ref="A421:F421"/>
    <mergeCell ref="A418:F418"/>
    <mergeCell ref="A409:F409"/>
    <mergeCell ref="A390:F390"/>
    <mergeCell ref="A403:F403"/>
    <mergeCell ref="A379:F379"/>
    <mergeCell ref="A341:F341"/>
    <mergeCell ref="A301:F301"/>
    <mergeCell ref="A283:F283"/>
    <mergeCell ref="A256:F256"/>
    <mergeCell ref="A250:F250"/>
    <mergeCell ref="A227:F227"/>
    <mergeCell ref="A216:F216"/>
    <mergeCell ref="A3:G3"/>
    <mergeCell ref="B422:C422"/>
    <mergeCell ref="A424:F424"/>
    <mergeCell ref="A209:F209"/>
    <mergeCell ref="A173:F173"/>
    <mergeCell ref="A160:F160"/>
    <mergeCell ref="A104:F104"/>
    <mergeCell ref="A35:F35"/>
    <mergeCell ref="B391:C391"/>
    <mergeCell ref="B404:C404"/>
    <mergeCell ref="B410:C410"/>
    <mergeCell ref="B419:C419"/>
    <mergeCell ref="B161:C161"/>
    <mergeCell ref="B342:C342"/>
    <mergeCell ref="B380:C380"/>
    <mergeCell ref="B5:C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6F796-747D-4A57-913C-1FBCE9D6F493}">
  <sheetPr>
    <tabColor rgb="FF92D050"/>
    <pageSetUpPr fitToPage="1"/>
  </sheetPr>
  <dimension ref="A1:I21"/>
  <sheetViews>
    <sheetView workbookViewId="0" topLeftCell="A1">
      <selection activeCell="E7" sqref="E7:E15"/>
    </sheetView>
  </sheetViews>
  <sheetFormatPr defaultColWidth="9.140625" defaultRowHeight="15"/>
  <cols>
    <col min="1" max="1" width="5.140625" style="2" customWidth="1"/>
    <col min="2" max="2" width="13.140625" style="0" customWidth="1"/>
    <col min="3" max="3" width="56.7109375" style="0" customWidth="1"/>
    <col min="4" max="4" width="8.57421875" style="20" bestFit="1" customWidth="1"/>
    <col min="5" max="5" width="9.140625" style="20" customWidth="1"/>
    <col min="6" max="6" width="15.57421875" style="1" customWidth="1"/>
    <col min="7" max="7" width="17.00390625" style="1" customWidth="1"/>
  </cols>
  <sheetData>
    <row r="1" spans="1:7" ht="25.8">
      <c r="A1" s="195" t="s">
        <v>3363</v>
      </c>
      <c r="B1" s="195"/>
      <c r="C1" s="195"/>
      <c r="D1" s="195"/>
      <c r="E1" s="195"/>
      <c r="F1" s="195"/>
      <c r="G1" s="195"/>
    </row>
    <row r="2" spans="1:7" ht="37.5" customHeight="1">
      <c r="A2" s="204" t="s">
        <v>3244</v>
      </c>
      <c r="B2" s="204"/>
      <c r="C2" s="204"/>
      <c r="D2" s="204"/>
      <c r="E2" s="204"/>
      <c r="F2" s="204"/>
      <c r="G2" s="204"/>
    </row>
    <row r="3" spans="1:7" ht="15">
      <c r="A3" s="180" t="s">
        <v>3299</v>
      </c>
      <c r="B3" s="180"/>
      <c r="C3" s="180"/>
      <c r="D3" s="180"/>
      <c r="E3" s="180"/>
      <c r="F3" s="180"/>
      <c r="G3" s="180"/>
    </row>
    <row r="4" spans="1:7" ht="28.8">
      <c r="A4" s="22" t="s">
        <v>0</v>
      </c>
      <c r="B4" s="22" t="s">
        <v>1</v>
      </c>
      <c r="C4" s="22" t="s">
        <v>687</v>
      </c>
      <c r="D4" s="22" t="s">
        <v>688</v>
      </c>
      <c r="E4" s="22" t="s">
        <v>689</v>
      </c>
      <c r="F4" s="110" t="s">
        <v>3032</v>
      </c>
      <c r="G4" s="110" t="s">
        <v>3267</v>
      </c>
    </row>
    <row r="5" spans="1:7" ht="15">
      <c r="A5" s="59" t="s">
        <v>3034</v>
      </c>
      <c r="B5" s="205" t="s">
        <v>3306</v>
      </c>
      <c r="C5" s="205"/>
      <c r="D5" s="63"/>
      <c r="E5" s="83"/>
      <c r="F5" s="84"/>
      <c r="G5" s="61"/>
    </row>
    <row r="6" spans="1:7" ht="15">
      <c r="A6" s="102"/>
      <c r="B6" s="206" t="s">
        <v>4084</v>
      </c>
      <c r="C6" s="206"/>
      <c r="D6" s="111"/>
      <c r="E6" s="58"/>
      <c r="F6" s="97"/>
      <c r="G6" s="56"/>
    </row>
    <row r="7" spans="1:7" ht="28.8">
      <c r="A7" s="7" t="s">
        <v>2</v>
      </c>
      <c r="B7" s="7" t="s">
        <v>3037</v>
      </c>
      <c r="C7" s="7" t="s">
        <v>3523</v>
      </c>
      <c r="D7" s="6" t="s">
        <v>15</v>
      </c>
      <c r="E7" s="8">
        <v>2</v>
      </c>
      <c r="F7" s="145"/>
      <c r="G7" s="146">
        <f aca="true" t="shared" si="0" ref="G7:G15">F7*E7</f>
        <v>0</v>
      </c>
    </row>
    <row r="8" spans="1:7" ht="28.8">
      <c r="A8" s="7" t="s">
        <v>6</v>
      </c>
      <c r="B8" s="7" t="s">
        <v>3037</v>
      </c>
      <c r="C8" s="7" t="s">
        <v>3524</v>
      </c>
      <c r="D8" s="6" t="s">
        <v>15</v>
      </c>
      <c r="E8" s="8">
        <v>2</v>
      </c>
      <c r="F8" s="145"/>
      <c r="G8" s="146">
        <f t="shared" si="0"/>
        <v>0</v>
      </c>
    </row>
    <row r="9" spans="1:7" ht="28.8">
      <c r="A9" s="7" t="s">
        <v>10</v>
      </c>
      <c r="B9" s="7" t="s">
        <v>3037</v>
      </c>
      <c r="C9" s="7" t="s">
        <v>3525</v>
      </c>
      <c r="D9" s="6" t="s">
        <v>15</v>
      </c>
      <c r="E9" s="8">
        <v>2</v>
      </c>
      <c r="F9" s="145"/>
      <c r="G9" s="146">
        <f t="shared" si="0"/>
        <v>0</v>
      </c>
    </row>
    <row r="10" spans="1:7" ht="28.8">
      <c r="A10" s="7" t="s">
        <v>1025</v>
      </c>
      <c r="B10" s="7" t="s">
        <v>3037</v>
      </c>
      <c r="C10" s="7" t="s">
        <v>3301</v>
      </c>
      <c r="D10" s="6" t="s">
        <v>15</v>
      </c>
      <c r="E10" s="8">
        <v>6</v>
      </c>
      <c r="F10" s="145"/>
      <c r="G10" s="146">
        <f t="shared" si="0"/>
        <v>0</v>
      </c>
    </row>
    <row r="11" spans="1:7" ht="28.8">
      <c r="A11" s="7" t="s">
        <v>1028</v>
      </c>
      <c r="B11" s="7" t="s">
        <v>3037</v>
      </c>
      <c r="C11" s="7" t="s">
        <v>3302</v>
      </c>
      <c r="D11" s="6" t="s">
        <v>15</v>
      </c>
      <c r="E11" s="8">
        <v>6</v>
      </c>
      <c r="F11" s="145"/>
      <c r="G11" s="146">
        <f t="shared" si="0"/>
        <v>0</v>
      </c>
    </row>
    <row r="12" spans="1:7" ht="28.8">
      <c r="A12" s="7" t="s">
        <v>1031</v>
      </c>
      <c r="B12" s="7" t="s">
        <v>3037</v>
      </c>
      <c r="C12" s="7" t="s">
        <v>3526</v>
      </c>
      <c r="D12" s="6" t="s">
        <v>15</v>
      </c>
      <c r="E12" s="8">
        <v>1</v>
      </c>
      <c r="F12" s="145"/>
      <c r="G12" s="146">
        <f t="shared" si="0"/>
        <v>0</v>
      </c>
    </row>
    <row r="13" spans="1:7" ht="28.8">
      <c r="A13" s="7" t="s">
        <v>1033</v>
      </c>
      <c r="B13" s="7" t="s">
        <v>3037</v>
      </c>
      <c r="C13" s="7" t="s">
        <v>3527</v>
      </c>
      <c r="D13" s="6" t="s">
        <v>15</v>
      </c>
      <c r="E13" s="8">
        <v>1</v>
      </c>
      <c r="F13" s="145"/>
      <c r="G13" s="146">
        <f t="shared" si="0"/>
        <v>0</v>
      </c>
    </row>
    <row r="14" spans="1:7" ht="28.8">
      <c r="A14" s="7" t="s">
        <v>1035</v>
      </c>
      <c r="B14" s="7" t="s">
        <v>3037</v>
      </c>
      <c r="C14" s="7" t="s">
        <v>3303</v>
      </c>
      <c r="D14" s="6" t="s">
        <v>15</v>
      </c>
      <c r="E14" s="8">
        <v>2</v>
      </c>
      <c r="F14" s="145"/>
      <c r="G14" s="146">
        <f t="shared" si="0"/>
        <v>0</v>
      </c>
    </row>
    <row r="15" spans="1:7" ht="28.8">
      <c r="A15" s="7" t="s">
        <v>1038</v>
      </c>
      <c r="B15" s="7" t="s">
        <v>3037</v>
      </c>
      <c r="C15" s="7" t="s">
        <v>3304</v>
      </c>
      <c r="D15" s="6" t="s">
        <v>919</v>
      </c>
      <c r="E15" s="8">
        <v>16</v>
      </c>
      <c r="F15" s="145"/>
      <c r="G15" s="146">
        <f t="shared" si="0"/>
        <v>0</v>
      </c>
    </row>
    <row r="16" spans="1:7" ht="35.25" customHeight="1">
      <c r="A16" s="186" t="s">
        <v>3300</v>
      </c>
      <c r="B16" s="187"/>
      <c r="C16" s="187"/>
      <c r="D16" s="187"/>
      <c r="E16" s="187"/>
      <c r="F16" s="188"/>
      <c r="G16" s="147">
        <f>SUM(G7:G15)</f>
        <v>0</v>
      </c>
    </row>
    <row r="17" spans="1:7" ht="37.5" customHeight="1">
      <c r="A17" s="201" t="s">
        <v>3350</v>
      </c>
      <c r="B17" s="202"/>
      <c r="C17" s="202"/>
      <c r="D17" s="202"/>
      <c r="E17" s="202"/>
      <c r="F17" s="203"/>
      <c r="G17" s="148">
        <f>SUM(G16)</f>
        <v>0</v>
      </c>
    </row>
    <row r="20" spans="1:9" ht="15">
      <c r="A20"/>
      <c r="D20"/>
      <c r="H20" s="19"/>
      <c r="I20" s="19"/>
    </row>
    <row r="21" spans="1:9" ht="30" customHeight="1">
      <c r="A21"/>
      <c r="D21"/>
      <c r="F21" s="200" t="s">
        <v>3311</v>
      </c>
      <c r="G21" s="200"/>
      <c r="H21" s="19"/>
      <c r="I21" s="19"/>
    </row>
  </sheetData>
  <mergeCells count="8">
    <mergeCell ref="F21:G21"/>
    <mergeCell ref="A16:F16"/>
    <mergeCell ref="A17:F17"/>
    <mergeCell ref="A1:G1"/>
    <mergeCell ref="A2:G2"/>
    <mergeCell ref="A3:G3"/>
    <mergeCell ref="B5:C5"/>
    <mergeCell ref="B6:C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180C7-5582-4410-93C2-A246E836806D}">
  <sheetPr>
    <tabColor rgb="FF92D050"/>
  </sheetPr>
  <dimension ref="A1:I36"/>
  <sheetViews>
    <sheetView workbookViewId="0" topLeftCell="A15">
      <selection activeCell="E15" sqref="E15:E30"/>
    </sheetView>
  </sheetViews>
  <sheetFormatPr defaultColWidth="9.140625" defaultRowHeight="15"/>
  <cols>
    <col min="1" max="1" width="5.140625" style="2" customWidth="1"/>
    <col min="2" max="2" width="13.140625" style="0" customWidth="1"/>
    <col min="3" max="3" width="56.7109375" style="0" customWidth="1"/>
    <col min="4" max="4" width="8.57421875" style="20" bestFit="1" customWidth="1"/>
    <col min="5" max="5" width="9.140625" style="20" customWidth="1"/>
    <col min="6" max="6" width="15.57421875" style="1" customWidth="1"/>
    <col min="7" max="7" width="17.00390625" style="1" customWidth="1"/>
  </cols>
  <sheetData>
    <row r="1" spans="1:7" ht="25.8">
      <c r="A1" s="195" t="s">
        <v>3363</v>
      </c>
      <c r="B1" s="195"/>
      <c r="C1" s="195"/>
      <c r="D1" s="195"/>
      <c r="E1" s="195"/>
      <c r="F1" s="195"/>
      <c r="G1" s="195"/>
    </row>
    <row r="2" spans="1:7" ht="37.5" customHeight="1">
      <c r="A2" s="204" t="s">
        <v>3244</v>
      </c>
      <c r="B2" s="204"/>
      <c r="C2" s="204"/>
      <c r="D2" s="204"/>
      <c r="E2" s="204"/>
      <c r="F2" s="204"/>
      <c r="G2" s="204"/>
    </row>
    <row r="3" spans="1:7" ht="15">
      <c r="A3" s="180" t="s">
        <v>3271</v>
      </c>
      <c r="B3" s="180"/>
      <c r="C3" s="180"/>
      <c r="D3" s="180"/>
      <c r="E3" s="180"/>
      <c r="F3" s="180"/>
      <c r="G3" s="180"/>
    </row>
    <row r="4" spans="1:7" ht="28.8">
      <c r="A4" s="22" t="s">
        <v>0</v>
      </c>
      <c r="B4" s="22" t="s">
        <v>1</v>
      </c>
      <c r="C4" s="22" t="s">
        <v>687</v>
      </c>
      <c r="D4" s="22" t="s">
        <v>688</v>
      </c>
      <c r="E4" s="22" t="s">
        <v>689</v>
      </c>
      <c r="F4" s="110" t="s">
        <v>3032</v>
      </c>
      <c r="G4" s="110" t="s">
        <v>3267</v>
      </c>
    </row>
    <row r="5" spans="1:7" ht="15">
      <c r="A5" s="59" t="s">
        <v>3035</v>
      </c>
      <c r="B5" s="205" t="s">
        <v>3309</v>
      </c>
      <c r="C5" s="205"/>
      <c r="D5" s="63"/>
      <c r="E5" s="83"/>
      <c r="F5" s="84"/>
      <c r="G5" s="61"/>
    </row>
    <row r="6" spans="1:7" ht="15">
      <c r="A6" s="102"/>
      <c r="B6" s="206" t="s">
        <v>3238</v>
      </c>
      <c r="C6" s="206"/>
      <c r="D6" s="111"/>
      <c r="E6" s="58"/>
      <c r="F6" s="97"/>
      <c r="G6" s="56"/>
    </row>
    <row r="7" spans="1:7" ht="15">
      <c r="A7" s="102"/>
      <c r="B7" s="206" t="s">
        <v>3239</v>
      </c>
      <c r="C7" s="206"/>
      <c r="D7" s="111"/>
      <c r="E7" s="58"/>
      <c r="F7" s="97"/>
      <c r="G7" s="56"/>
    </row>
    <row r="8" spans="1:7" ht="28.8">
      <c r="A8" s="7" t="s">
        <v>892</v>
      </c>
      <c r="B8" s="7" t="s">
        <v>893</v>
      </c>
      <c r="C8" s="7" t="s">
        <v>894</v>
      </c>
      <c r="D8" s="6" t="s">
        <v>9</v>
      </c>
      <c r="E8" s="8">
        <v>114.77</v>
      </c>
      <c r="F8" s="145"/>
      <c r="G8" s="146">
        <f aca="true" t="shared" si="0" ref="G8:G12">F8*E8</f>
        <v>0</v>
      </c>
    </row>
    <row r="9" spans="1:7" ht="28.8">
      <c r="A9" s="7" t="s">
        <v>895</v>
      </c>
      <c r="B9" s="7" t="s">
        <v>896</v>
      </c>
      <c r="C9" s="7" t="s">
        <v>897</v>
      </c>
      <c r="D9" s="6" t="s">
        <v>9</v>
      </c>
      <c r="E9" s="8">
        <v>114.77</v>
      </c>
      <c r="F9" s="145"/>
      <c r="G9" s="146">
        <f t="shared" si="0"/>
        <v>0</v>
      </c>
    </row>
    <row r="10" spans="1:7" ht="28.8">
      <c r="A10" s="7" t="s">
        <v>898</v>
      </c>
      <c r="B10" s="7" t="s">
        <v>899</v>
      </c>
      <c r="C10" s="7" t="s">
        <v>3528</v>
      </c>
      <c r="D10" s="6" t="s">
        <v>46</v>
      </c>
      <c r="E10" s="8">
        <v>1.5</v>
      </c>
      <c r="F10" s="145"/>
      <c r="G10" s="146">
        <f t="shared" si="0"/>
        <v>0</v>
      </c>
    </row>
    <row r="11" spans="1:7" ht="43.2">
      <c r="A11" s="7" t="s">
        <v>900</v>
      </c>
      <c r="B11" s="7" t="s">
        <v>3529</v>
      </c>
      <c r="C11" s="7" t="s">
        <v>3530</v>
      </c>
      <c r="D11" s="6" t="s">
        <v>56</v>
      </c>
      <c r="E11" s="8">
        <v>159.1</v>
      </c>
      <c r="F11" s="145"/>
      <c r="G11" s="146">
        <f t="shared" si="0"/>
        <v>0</v>
      </c>
    </row>
    <row r="12" spans="1:7" ht="43.2">
      <c r="A12" s="7" t="s">
        <v>901</v>
      </c>
      <c r="B12" s="7" t="s">
        <v>902</v>
      </c>
      <c r="C12" s="7" t="s">
        <v>903</v>
      </c>
      <c r="D12" s="6" t="s">
        <v>5</v>
      </c>
      <c r="E12" s="8">
        <v>203.14</v>
      </c>
      <c r="F12" s="145"/>
      <c r="G12" s="146">
        <f t="shared" si="0"/>
        <v>0</v>
      </c>
    </row>
    <row r="13" spans="1:7" ht="35.25" customHeight="1">
      <c r="A13" s="186" t="s">
        <v>3240</v>
      </c>
      <c r="B13" s="187"/>
      <c r="C13" s="187"/>
      <c r="D13" s="187"/>
      <c r="E13" s="187"/>
      <c r="F13" s="188"/>
      <c r="G13" s="147">
        <f>SUM(G8:G12)</f>
        <v>0</v>
      </c>
    </row>
    <row r="14" spans="1:7" ht="15">
      <c r="A14" s="103"/>
      <c r="B14" s="207" t="s">
        <v>3241</v>
      </c>
      <c r="C14" s="208"/>
      <c r="D14" s="54"/>
      <c r="E14" s="54"/>
      <c r="F14" s="55"/>
      <c r="G14" s="55"/>
    </row>
    <row r="15" spans="1:7" ht="43.2">
      <c r="A15" s="7" t="s">
        <v>904</v>
      </c>
      <c r="B15" s="7" t="s">
        <v>3531</v>
      </c>
      <c r="C15" s="7" t="s">
        <v>3532</v>
      </c>
      <c r="D15" s="6" t="s">
        <v>5</v>
      </c>
      <c r="E15" s="8">
        <v>318.55</v>
      </c>
      <c r="F15" s="145"/>
      <c r="G15" s="146">
        <f aca="true" t="shared" si="1" ref="G15:G30">F15*E15</f>
        <v>0</v>
      </c>
    </row>
    <row r="16" spans="1:7" ht="28.8">
      <c r="A16" s="7" t="s">
        <v>3533</v>
      </c>
      <c r="B16" s="7" t="s">
        <v>3534</v>
      </c>
      <c r="C16" s="7" t="s">
        <v>3535</v>
      </c>
      <c r="D16" s="6" t="s">
        <v>5</v>
      </c>
      <c r="E16" s="8">
        <v>318.55</v>
      </c>
      <c r="F16" s="145"/>
      <c r="G16" s="146">
        <f t="shared" si="1"/>
        <v>0</v>
      </c>
    </row>
    <row r="17" spans="1:7" ht="43.2">
      <c r="A17" s="7" t="s">
        <v>905</v>
      </c>
      <c r="B17" s="7" t="s">
        <v>906</v>
      </c>
      <c r="C17" s="7" t="s">
        <v>3536</v>
      </c>
      <c r="D17" s="6" t="s">
        <v>5</v>
      </c>
      <c r="E17" s="8">
        <v>232.9</v>
      </c>
      <c r="F17" s="145"/>
      <c r="G17" s="146">
        <f t="shared" si="1"/>
        <v>0</v>
      </c>
    </row>
    <row r="18" spans="1:7" ht="57.6">
      <c r="A18" s="7" t="s">
        <v>907</v>
      </c>
      <c r="B18" s="7" t="s">
        <v>908</v>
      </c>
      <c r="C18" s="7" t="s">
        <v>909</v>
      </c>
      <c r="D18" s="6" t="s">
        <v>5</v>
      </c>
      <c r="E18" s="8">
        <v>45.68</v>
      </c>
      <c r="F18" s="145"/>
      <c r="G18" s="146">
        <f t="shared" si="1"/>
        <v>0</v>
      </c>
    </row>
    <row r="19" spans="1:7" ht="28.8">
      <c r="A19" s="7" t="s">
        <v>910</v>
      </c>
      <c r="B19" s="7" t="s">
        <v>911</v>
      </c>
      <c r="C19" s="7" t="s">
        <v>912</v>
      </c>
      <c r="D19" s="6" t="s">
        <v>5</v>
      </c>
      <c r="E19" s="8">
        <v>45.68</v>
      </c>
      <c r="F19" s="145"/>
      <c r="G19" s="146">
        <f t="shared" si="1"/>
        <v>0</v>
      </c>
    </row>
    <row r="20" spans="1:7" ht="28.8">
      <c r="A20" s="7" t="s">
        <v>913</v>
      </c>
      <c r="B20" s="7" t="s">
        <v>914</v>
      </c>
      <c r="C20" s="7" t="s">
        <v>915</v>
      </c>
      <c r="D20" s="6" t="s">
        <v>9</v>
      </c>
      <c r="E20" s="8">
        <v>634.55</v>
      </c>
      <c r="F20" s="145"/>
      <c r="G20" s="146">
        <f t="shared" si="1"/>
        <v>0</v>
      </c>
    </row>
    <row r="21" spans="1:7" ht="28.8">
      <c r="A21" s="7" t="s">
        <v>916</v>
      </c>
      <c r="B21" s="7" t="s">
        <v>917</v>
      </c>
      <c r="C21" s="7" t="s">
        <v>918</v>
      </c>
      <c r="D21" s="6" t="s">
        <v>5</v>
      </c>
      <c r="E21" s="8">
        <v>203.24</v>
      </c>
      <c r="F21" s="145"/>
      <c r="G21" s="146">
        <f t="shared" si="1"/>
        <v>0</v>
      </c>
    </row>
    <row r="22" spans="1:7" ht="28.8">
      <c r="A22" s="7" t="s">
        <v>3537</v>
      </c>
      <c r="B22" s="7" t="s">
        <v>3538</v>
      </c>
      <c r="C22" s="7" t="s">
        <v>3539</v>
      </c>
      <c r="D22" s="6" t="s">
        <v>919</v>
      </c>
      <c r="E22" s="8">
        <v>40</v>
      </c>
      <c r="F22" s="145"/>
      <c r="G22" s="146">
        <f t="shared" si="1"/>
        <v>0</v>
      </c>
    </row>
    <row r="23" spans="1:7" ht="28.8">
      <c r="A23" s="7" t="s">
        <v>3540</v>
      </c>
      <c r="B23" s="7" t="s">
        <v>3534</v>
      </c>
      <c r="C23" s="7" t="s">
        <v>3535</v>
      </c>
      <c r="D23" s="6" t="s">
        <v>5</v>
      </c>
      <c r="E23" s="8">
        <v>203.74</v>
      </c>
      <c r="F23" s="145"/>
      <c r="G23" s="146">
        <f t="shared" si="1"/>
        <v>0</v>
      </c>
    </row>
    <row r="24" spans="1:7" ht="28.8">
      <c r="A24" s="7" t="s">
        <v>920</v>
      </c>
      <c r="B24" s="7" t="s">
        <v>921</v>
      </c>
      <c r="C24" s="7" t="s">
        <v>922</v>
      </c>
      <c r="D24" s="6" t="s">
        <v>5</v>
      </c>
      <c r="E24" s="8">
        <v>203.74</v>
      </c>
      <c r="F24" s="145"/>
      <c r="G24" s="146">
        <f t="shared" si="1"/>
        <v>0</v>
      </c>
    </row>
    <row r="25" spans="1:7" ht="28.8">
      <c r="A25" s="7" t="s">
        <v>923</v>
      </c>
      <c r="B25" s="7" t="s">
        <v>924</v>
      </c>
      <c r="C25" s="7" t="s">
        <v>925</v>
      </c>
      <c r="D25" s="6" t="s">
        <v>46</v>
      </c>
      <c r="E25" s="8">
        <v>150</v>
      </c>
      <c r="F25" s="145"/>
      <c r="G25" s="146">
        <f t="shared" si="1"/>
        <v>0</v>
      </c>
    </row>
    <row r="26" spans="1:7" ht="43.2">
      <c r="A26" s="7" t="s">
        <v>926</v>
      </c>
      <c r="B26" s="7" t="s">
        <v>927</v>
      </c>
      <c r="C26" s="7" t="s">
        <v>928</v>
      </c>
      <c r="D26" s="6" t="s">
        <v>56</v>
      </c>
      <c r="E26" s="8">
        <v>41.4</v>
      </c>
      <c r="F26" s="145"/>
      <c r="G26" s="146">
        <f t="shared" si="1"/>
        <v>0</v>
      </c>
    </row>
    <row r="27" spans="1:7" ht="28.8">
      <c r="A27" s="7" t="s">
        <v>929</v>
      </c>
      <c r="B27" s="7" t="s">
        <v>917</v>
      </c>
      <c r="C27" s="7" t="s">
        <v>930</v>
      </c>
      <c r="D27" s="6" t="s">
        <v>5</v>
      </c>
      <c r="E27" s="8">
        <v>652.29</v>
      </c>
      <c r="F27" s="145"/>
      <c r="G27" s="146">
        <f t="shared" si="1"/>
        <v>0</v>
      </c>
    </row>
    <row r="28" spans="1:7" ht="28.8">
      <c r="A28" s="7" t="s">
        <v>931</v>
      </c>
      <c r="B28" s="7" t="s">
        <v>932</v>
      </c>
      <c r="C28" s="7" t="s">
        <v>933</v>
      </c>
      <c r="D28" s="6" t="s">
        <v>5</v>
      </c>
      <c r="E28" s="8">
        <v>79.59</v>
      </c>
      <c r="F28" s="145"/>
      <c r="G28" s="146">
        <f t="shared" si="1"/>
        <v>0</v>
      </c>
    </row>
    <row r="29" spans="1:7" ht="28.8">
      <c r="A29" s="7" t="s">
        <v>934</v>
      </c>
      <c r="B29" s="7" t="s">
        <v>935</v>
      </c>
      <c r="C29" s="7" t="s">
        <v>936</v>
      </c>
      <c r="D29" s="6" t="s">
        <v>5</v>
      </c>
      <c r="E29" s="8">
        <v>304.11</v>
      </c>
      <c r="F29" s="145"/>
      <c r="G29" s="146">
        <f t="shared" si="1"/>
        <v>0</v>
      </c>
    </row>
    <row r="30" spans="1:7" ht="28.8">
      <c r="A30" s="7" t="s">
        <v>937</v>
      </c>
      <c r="B30" s="7" t="s">
        <v>921</v>
      </c>
      <c r="C30" s="7" t="s">
        <v>922</v>
      </c>
      <c r="D30" s="6" t="s">
        <v>5</v>
      </c>
      <c r="E30" s="8">
        <v>383.7</v>
      </c>
      <c r="F30" s="145"/>
      <c r="G30" s="146">
        <f t="shared" si="1"/>
        <v>0</v>
      </c>
    </row>
    <row r="31" spans="1:7" ht="35.25" customHeight="1">
      <c r="A31" s="186" t="s">
        <v>3242</v>
      </c>
      <c r="B31" s="187"/>
      <c r="C31" s="187"/>
      <c r="D31" s="187"/>
      <c r="E31" s="187"/>
      <c r="F31" s="188"/>
      <c r="G31" s="147">
        <f>SUM(G15:G30)</f>
        <v>0</v>
      </c>
    </row>
    <row r="32" spans="1:7" ht="37.5" customHeight="1">
      <c r="A32" s="201" t="s">
        <v>3352</v>
      </c>
      <c r="B32" s="202"/>
      <c r="C32" s="202"/>
      <c r="D32" s="202"/>
      <c r="E32" s="202"/>
      <c r="F32" s="203"/>
      <c r="G32" s="148">
        <f>SUM(G13,G31)</f>
        <v>0</v>
      </c>
    </row>
    <row r="35" spans="1:9" ht="15">
      <c r="A35"/>
      <c r="D35"/>
      <c r="H35" s="19"/>
      <c r="I35" s="19"/>
    </row>
    <row r="36" spans="1:9" ht="30" customHeight="1">
      <c r="A36"/>
      <c r="D36"/>
      <c r="F36" s="200" t="s">
        <v>3311</v>
      </c>
      <c r="G36" s="200"/>
      <c r="H36" s="19"/>
      <c r="I36" s="19"/>
    </row>
  </sheetData>
  <mergeCells count="11">
    <mergeCell ref="F36:G36"/>
    <mergeCell ref="A32:F32"/>
    <mergeCell ref="A1:G1"/>
    <mergeCell ref="A2:G2"/>
    <mergeCell ref="A3:G3"/>
    <mergeCell ref="A13:F13"/>
    <mergeCell ref="A31:F31"/>
    <mergeCell ref="B5:C5"/>
    <mergeCell ref="B6:C6"/>
    <mergeCell ref="B7:C7"/>
    <mergeCell ref="B14:C1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63BFB-A3A1-4A33-8284-052C55A86D85}">
  <sheetPr>
    <tabColor rgb="FF92D050"/>
    <pageSetUpPr fitToPage="1"/>
  </sheetPr>
  <dimension ref="A1:J65"/>
  <sheetViews>
    <sheetView workbookViewId="0" topLeftCell="A45">
      <selection activeCell="G61" sqref="G61"/>
    </sheetView>
  </sheetViews>
  <sheetFormatPr defaultColWidth="9.140625" defaultRowHeight="15"/>
  <cols>
    <col min="1" max="1" width="5.140625" style="3" customWidth="1"/>
    <col min="2" max="2" width="13.140625" style="3" customWidth="1"/>
    <col min="3" max="3" width="56.7109375" style="0" customWidth="1"/>
    <col min="4" max="4" width="6.00390625" style="4" bestFit="1" customWidth="1"/>
    <col min="5" max="5" width="9.140625" style="4" customWidth="1"/>
    <col min="6" max="6" width="15.57421875" style="5" customWidth="1"/>
    <col min="7" max="7" width="19.00390625" style="5" customWidth="1"/>
    <col min="9" max="9" width="11.57421875" style="1" bestFit="1" customWidth="1"/>
  </cols>
  <sheetData>
    <row r="1" spans="1:7" ht="25.8">
      <c r="A1" s="195" t="s">
        <v>3363</v>
      </c>
      <c r="B1" s="195"/>
      <c r="C1" s="195"/>
      <c r="D1" s="195"/>
      <c r="E1" s="195"/>
      <c r="F1" s="195"/>
      <c r="G1" s="195"/>
    </row>
    <row r="2" spans="1:7" ht="39" customHeight="1">
      <c r="A2" s="204" t="s">
        <v>3244</v>
      </c>
      <c r="B2" s="204"/>
      <c r="C2" s="204"/>
      <c r="D2" s="204"/>
      <c r="E2" s="204"/>
      <c r="F2" s="204"/>
      <c r="G2" s="204"/>
    </row>
    <row r="3" spans="1:7" ht="15">
      <c r="A3" s="180" t="s">
        <v>3260</v>
      </c>
      <c r="B3" s="180"/>
      <c r="C3" s="180"/>
      <c r="D3" s="180"/>
      <c r="E3" s="180"/>
      <c r="F3" s="180"/>
      <c r="G3" s="180"/>
    </row>
    <row r="4" spans="1:7" ht="28.8">
      <c r="A4" s="22" t="s">
        <v>0</v>
      </c>
      <c r="B4" s="22" t="s">
        <v>1</v>
      </c>
      <c r="C4" s="22" t="s">
        <v>687</v>
      </c>
      <c r="D4" s="22" t="s">
        <v>688</v>
      </c>
      <c r="E4" s="22" t="s">
        <v>689</v>
      </c>
      <c r="F4" s="110" t="s">
        <v>3032</v>
      </c>
      <c r="G4" s="110" t="s">
        <v>3267</v>
      </c>
    </row>
    <row r="5" spans="1:9" s="11" customFormat="1" ht="15">
      <c r="A5" s="79" t="s">
        <v>3036</v>
      </c>
      <c r="B5" s="194" t="s">
        <v>3261</v>
      </c>
      <c r="C5" s="194"/>
      <c r="D5" s="83"/>
      <c r="E5" s="83"/>
      <c r="F5" s="61"/>
      <c r="G5" s="61"/>
      <c r="I5" s="16"/>
    </row>
    <row r="6" spans="1:9" s="11" customFormat="1" ht="15">
      <c r="A6" s="53"/>
      <c r="B6" s="191" t="s">
        <v>3541</v>
      </c>
      <c r="C6" s="192"/>
      <c r="D6" s="54"/>
      <c r="E6" s="54"/>
      <c r="F6" s="55"/>
      <c r="G6" s="55"/>
      <c r="I6" s="16"/>
    </row>
    <row r="7" spans="1:9" s="11" customFormat="1" ht="28.8">
      <c r="A7" s="7" t="s">
        <v>2</v>
      </c>
      <c r="B7" s="7" t="s">
        <v>3037</v>
      </c>
      <c r="C7" s="7" t="s">
        <v>3542</v>
      </c>
      <c r="D7" s="6" t="s">
        <v>198</v>
      </c>
      <c r="E7" s="8">
        <v>1</v>
      </c>
      <c r="F7" s="145"/>
      <c r="G7" s="146">
        <f aca="true" t="shared" si="0" ref="G7">F7*E7</f>
        <v>0</v>
      </c>
      <c r="I7" s="16"/>
    </row>
    <row r="8" spans="1:9" s="11" customFormat="1" ht="33" customHeight="1">
      <c r="A8" s="209" t="s">
        <v>3543</v>
      </c>
      <c r="B8" s="210"/>
      <c r="C8" s="210"/>
      <c r="D8" s="210"/>
      <c r="E8" s="210"/>
      <c r="F8" s="211"/>
      <c r="G8" s="147">
        <f>SUM(G7)</f>
        <v>0</v>
      </c>
      <c r="I8" s="16"/>
    </row>
    <row r="9" spans="1:9" s="11" customFormat="1" ht="15">
      <c r="A9" s="53"/>
      <c r="B9" s="191" t="s">
        <v>3544</v>
      </c>
      <c r="C9" s="192"/>
      <c r="D9" s="54"/>
      <c r="E9" s="54"/>
      <c r="F9" s="55"/>
      <c r="G9" s="55"/>
      <c r="I9" s="16"/>
    </row>
    <row r="10" spans="1:9" s="11" customFormat="1" ht="28.8">
      <c r="A10" s="7" t="s">
        <v>3545</v>
      </c>
      <c r="B10" s="7" t="s">
        <v>3037</v>
      </c>
      <c r="C10" s="7" t="s">
        <v>3546</v>
      </c>
      <c r="D10" s="6" t="s">
        <v>198</v>
      </c>
      <c r="E10" s="8">
        <v>1</v>
      </c>
      <c r="F10" s="145"/>
      <c r="G10" s="146">
        <f aca="true" t="shared" si="1" ref="G10">F10*E10</f>
        <v>0</v>
      </c>
      <c r="I10" s="16"/>
    </row>
    <row r="11" spans="1:9" s="11" customFormat="1" ht="31.8" customHeight="1">
      <c r="A11" s="209" t="s">
        <v>3547</v>
      </c>
      <c r="B11" s="210"/>
      <c r="C11" s="210"/>
      <c r="D11" s="210"/>
      <c r="E11" s="210"/>
      <c r="F11" s="211"/>
      <c r="G11" s="147">
        <f>SUM(G10)</f>
        <v>0</v>
      </c>
      <c r="I11" s="16"/>
    </row>
    <row r="12" spans="1:10" ht="15">
      <c r="A12" s="53"/>
      <c r="B12" s="191" t="s">
        <v>3080</v>
      </c>
      <c r="C12" s="192"/>
      <c r="D12" s="54"/>
      <c r="E12" s="54"/>
      <c r="F12" s="55"/>
      <c r="G12" s="55"/>
      <c r="J12" s="1"/>
    </row>
    <row r="13" spans="1:10" ht="28.8">
      <c r="A13" s="7" t="s">
        <v>938</v>
      </c>
      <c r="B13" s="7" t="s">
        <v>939</v>
      </c>
      <c r="C13" s="7" t="s">
        <v>940</v>
      </c>
      <c r="D13" s="6" t="s">
        <v>9</v>
      </c>
      <c r="E13" s="8">
        <v>112</v>
      </c>
      <c r="F13" s="145"/>
      <c r="G13" s="146">
        <f aca="true" t="shared" si="2" ref="G13:G20">F13*E13</f>
        <v>0</v>
      </c>
      <c r="J13" s="1"/>
    </row>
    <row r="14" spans="1:10" ht="28.8">
      <c r="A14" s="7" t="s">
        <v>941</v>
      </c>
      <c r="B14" s="7" t="s">
        <v>7</v>
      </c>
      <c r="C14" s="7" t="s">
        <v>8</v>
      </c>
      <c r="D14" s="6" t="s">
        <v>9</v>
      </c>
      <c r="E14" s="8">
        <v>278</v>
      </c>
      <c r="F14" s="145"/>
      <c r="G14" s="146">
        <f t="shared" si="2"/>
        <v>0</v>
      </c>
      <c r="J14" s="1"/>
    </row>
    <row r="15" spans="1:10" ht="43.2">
      <c r="A15" s="7" t="s">
        <v>942</v>
      </c>
      <c r="B15" s="7" t="s">
        <v>943</v>
      </c>
      <c r="C15" s="7" t="s">
        <v>944</v>
      </c>
      <c r="D15" s="6" t="s">
        <v>5</v>
      </c>
      <c r="E15" s="8">
        <v>22.4</v>
      </c>
      <c r="F15" s="145"/>
      <c r="G15" s="146">
        <f t="shared" si="2"/>
        <v>0</v>
      </c>
      <c r="J15" s="1"/>
    </row>
    <row r="16" spans="1:10" ht="43.2">
      <c r="A16" s="7" t="s">
        <v>945</v>
      </c>
      <c r="B16" s="7" t="s">
        <v>943</v>
      </c>
      <c r="C16" s="7" t="s">
        <v>944</v>
      </c>
      <c r="D16" s="6" t="s">
        <v>5</v>
      </c>
      <c r="E16" s="8">
        <v>200</v>
      </c>
      <c r="F16" s="145"/>
      <c r="G16" s="146">
        <f t="shared" si="2"/>
        <v>0</v>
      </c>
      <c r="J16" s="1"/>
    </row>
    <row r="17" spans="1:10" ht="28.8">
      <c r="A17" s="7" t="s">
        <v>946</v>
      </c>
      <c r="B17" s="7" t="s">
        <v>947</v>
      </c>
      <c r="C17" s="7" t="s">
        <v>948</v>
      </c>
      <c r="D17" s="6" t="s">
        <v>5</v>
      </c>
      <c r="E17" s="8">
        <v>20</v>
      </c>
      <c r="F17" s="145"/>
      <c r="G17" s="146">
        <f t="shared" si="2"/>
        <v>0</v>
      </c>
      <c r="J17" s="1"/>
    </row>
    <row r="18" spans="1:10" ht="43.2">
      <c r="A18" s="7" t="s">
        <v>949</v>
      </c>
      <c r="B18" s="7" t="s">
        <v>950</v>
      </c>
      <c r="C18" s="7" t="s">
        <v>3548</v>
      </c>
      <c r="D18" s="6" t="s">
        <v>5</v>
      </c>
      <c r="E18" s="8">
        <v>20</v>
      </c>
      <c r="F18" s="145"/>
      <c r="G18" s="146">
        <f t="shared" si="2"/>
        <v>0</v>
      </c>
      <c r="J18" s="1"/>
    </row>
    <row r="19" spans="1:10" ht="28.8">
      <c r="A19" s="7" t="s">
        <v>951</v>
      </c>
      <c r="B19" s="7" t="s">
        <v>3037</v>
      </c>
      <c r="C19" s="7" t="s">
        <v>3549</v>
      </c>
      <c r="D19" s="6" t="s">
        <v>198</v>
      </c>
      <c r="E19" s="8">
        <v>1</v>
      </c>
      <c r="F19" s="145"/>
      <c r="G19" s="146">
        <f t="shared" si="2"/>
        <v>0</v>
      </c>
      <c r="J19" s="1"/>
    </row>
    <row r="20" spans="1:10" ht="28.8">
      <c r="A20" s="7" t="s">
        <v>952</v>
      </c>
      <c r="B20" s="7" t="s">
        <v>3037</v>
      </c>
      <c r="C20" s="7" t="s">
        <v>11</v>
      </c>
      <c r="D20" s="6" t="s">
        <v>12</v>
      </c>
      <c r="E20" s="8">
        <v>355.84</v>
      </c>
      <c r="F20" s="145"/>
      <c r="G20" s="146">
        <f t="shared" si="2"/>
        <v>0</v>
      </c>
      <c r="J20" s="1"/>
    </row>
    <row r="21" spans="1:10" ht="30" customHeight="1">
      <c r="A21" s="209" t="s">
        <v>3081</v>
      </c>
      <c r="B21" s="210"/>
      <c r="C21" s="210"/>
      <c r="D21" s="210"/>
      <c r="E21" s="210"/>
      <c r="F21" s="211"/>
      <c r="G21" s="147">
        <f>SUM(G13:G20)</f>
        <v>0</v>
      </c>
      <c r="J21" s="1"/>
    </row>
    <row r="22" spans="1:10" s="11" customFormat="1" ht="15">
      <c r="A22" s="57"/>
      <c r="B22" s="191" t="s">
        <v>3082</v>
      </c>
      <c r="C22" s="192"/>
      <c r="D22" s="58"/>
      <c r="E22" s="58"/>
      <c r="F22" s="56"/>
      <c r="G22" s="56"/>
      <c r="I22" s="16"/>
      <c r="J22" s="16"/>
    </row>
    <row r="23" spans="1:10" ht="28.8">
      <c r="A23" s="7" t="s">
        <v>953</v>
      </c>
      <c r="B23" s="7" t="s">
        <v>954</v>
      </c>
      <c r="C23" s="7" t="s">
        <v>955</v>
      </c>
      <c r="D23" s="6" t="s">
        <v>9</v>
      </c>
      <c r="E23" s="8">
        <v>31</v>
      </c>
      <c r="F23" s="145"/>
      <c r="G23" s="146">
        <f aca="true" t="shared" si="3" ref="G23:G30">F23*E23</f>
        <v>0</v>
      </c>
      <c r="J23" s="1"/>
    </row>
    <row r="24" spans="1:10" ht="28.8">
      <c r="A24" s="7" t="s">
        <v>956</v>
      </c>
      <c r="B24" s="7" t="s">
        <v>51</v>
      </c>
      <c r="C24" s="7" t="s">
        <v>52</v>
      </c>
      <c r="D24" s="6" t="s">
        <v>9</v>
      </c>
      <c r="E24" s="8">
        <v>222</v>
      </c>
      <c r="F24" s="145"/>
      <c r="G24" s="146">
        <f t="shared" si="3"/>
        <v>0</v>
      </c>
      <c r="J24" s="1"/>
    </row>
    <row r="25" spans="1:10" ht="43.2">
      <c r="A25" s="7" t="s">
        <v>957</v>
      </c>
      <c r="B25" s="7" t="s">
        <v>958</v>
      </c>
      <c r="C25" s="7" t="s">
        <v>959</v>
      </c>
      <c r="D25" s="6" t="s">
        <v>9</v>
      </c>
      <c r="E25" s="8">
        <v>253</v>
      </c>
      <c r="F25" s="145"/>
      <c r="G25" s="146">
        <f t="shared" si="3"/>
        <v>0</v>
      </c>
      <c r="J25" s="1"/>
    </row>
    <row r="26" spans="1:10" ht="28.8">
      <c r="A26" s="7" t="s">
        <v>960</v>
      </c>
      <c r="B26" s="7" t="s">
        <v>741</v>
      </c>
      <c r="C26" s="7" t="s">
        <v>961</v>
      </c>
      <c r="D26" s="6" t="s">
        <v>56</v>
      </c>
      <c r="E26" s="8">
        <v>13</v>
      </c>
      <c r="F26" s="145"/>
      <c r="G26" s="146">
        <f t="shared" si="3"/>
        <v>0</v>
      </c>
      <c r="J26" s="1"/>
    </row>
    <row r="27" spans="1:10" ht="43.2">
      <c r="A27" s="7" t="s">
        <v>962</v>
      </c>
      <c r="B27" s="7" t="s">
        <v>963</v>
      </c>
      <c r="C27" s="7" t="s">
        <v>964</v>
      </c>
      <c r="D27" s="6" t="s">
        <v>5</v>
      </c>
      <c r="E27" s="8">
        <v>0.845</v>
      </c>
      <c r="F27" s="145"/>
      <c r="G27" s="146">
        <f t="shared" si="3"/>
        <v>0</v>
      </c>
      <c r="J27" s="1"/>
    </row>
    <row r="28" spans="1:10" ht="43.2">
      <c r="A28" s="7" t="s">
        <v>965</v>
      </c>
      <c r="B28" s="7" t="s">
        <v>966</v>
      </c>
      <c r="C28" s="7" t="s">
        <v>55</v>
      </c>
      <c r="D28" s="6" t="s">
        <v>56</v>
      </c>
      <c r="E28" s="8">
        <v>32</v>
      </c>
      <c r="F28" s="145"/>
      <c r="G28" s="146">
        <f t="shared" si="3"/>
        <v>0</v>
      </c>
      <c r="J28" s="1"/>
    </row>
    <row r="29" spans="1:10" ht="28.8">
      <c r="A29" s="7" t="s">
        <v>967</v>
      </c>
      <c r="B29" s="7" t="s">
        <v>66</v>
      </c>
      <c r="C29" s="7" t="s">
        <v>67</v>
      </c>
      <c r="D29" s="6" t="s">
        <v>5</v>
      </c>
      <c r="E29" s="8">
        <v>101.188</v>
      </c>
      <c r="F29" s="145"/>
      <c r="G29" s="146">
        <f t="shared" si="3"/>
        <v>0</v>
      </c>
      <c r="J29" s="1"/>
    </row>
    <row r="30" spans="1:10" ht="28.8">
      <c r="A30" s="7" t="s">
        <v>968</v>
      </c>
      <c r="B30" s="7" t="s">
        <v>3037</v>
      </c>
      <c r="C30" s="7" t="s">
        <v>3550</v>
      </c>
      <c r="D30" s="6" t="s">
        <v>12</v>
      </c>
      <c r="E30" s="8">
        <v>202.376</v>
      </c>
      <c r="F30" s="145"/>
      <c r="G30" s="146">
        <f t="shared" si="3"/>
        <v>0</v>
      </c>
      <c r="J30" s="1"/>
    </row>
    <row r="31" spans="1:10" ht="30" customHeight="1">
      <c r="A31" s="209" t="s">
        <v>3083</v>
      </c>
      <c r="B31" s="210"/>
      <c r="C31" s="210"/>
      <c r="D31" s="210"/>
      <c r="E31" s="210"/>
      <c r="F31" s="211"/>
      <c r="G31" s="147">
        <f>SUM(G23:G30)</f>
        <v>0</v>
      </c>
      <c r="J31" s="1"/>
    </row>
    <row r="32" spans="1:10" ht="15">
      <c r="A32" s="53"/>
      <c r="B32" s="191" t="s">
        <v>3084</v>
      </c>
      <c r="C32" s="192"/>
      <c r="D32" s="54"/>
      <c r="E32" s="54"/>
      <c r="F32" s="55"/>
      <c r="G32" s="56"/>
      <c r="J32" s="1"/>
    </row>
    <row r="33" spans="1:10" ht="43.2">
      <c r="A33" s="7" t="s">
        <v>969</v>
      </c>
      <c r="B33" s="7" t="s">
        <v>970</v>
      </c>
      <c r="C33" s="7" t="s">
        <v>971</v>
      </c>
      <c r="D33" s="6" t="s">
        <v>9</v>
      </c>
      <c r="E33" s="8">
        <v>592</v>
      </c>
      <c r="F33" s="145"/>
      <c r="G33" s="146">
        <f aca="true" t="shared" si="4" ref="G33:G40">F33*E33</f>
        <v>0</v>
      </c>
      <c r="J33" s="1"/>
    </row>
    <row r="34" spans="1:10" ht="28.8">
      <c r="A34" s="7" t="s">
        <v>972</v>
      </c>
      <c r="B34" s="7" t="s">
        <v>973</v>
      </c>
      <c r="C34" s="7" t="s">
        <v>974</v>
      </c>
      <c r="D34" s="6" t="s">
        <v>9</v>
      </c>
      <c r="E34" s="8">
        <v>240</v>
      </c>
      <c r="F34" s="145"/>
      <c r="G34" s="146">
        <f t="shared" si="4"/>
        <v>0</v>
      </c>
      <c r="J34" s="1"/>
    </row>
    <row r="35" spans="1:10" ht="43.2">
      <c r="A35" s="7" t="s">
        <v>975</v>
      </c>
      <c r="B35" s="7" t="s">
        <v>976</v>
      </c>
      <c r="C35" s="7" t="s">
        <v>977</v>
      </c>
      <c r="D35" s="6" t="s">
        <v>9</v>
      </c>
      <c r="E35" s="8">
        <v>204</v>
      </c>
      <c r="F35" s="145"/>
      <c r="G35" s="146">
        <f t="shared" si="4"/>
        <v>0</v>
      </c>
      <c r="J35" s="1"/>
    </row>
    <row r="36" spans="1:10" ht="57.6">
      <c r="A36" s="7" t="s">
        <v>978</v>
      </c>
      <c r="B36" s="7" t="s">
        <v>979</v>
      </c>
      <c r="C36" s="7" t="s">
        <v>980</v>
      </c>
      <c r="D36" s="6" t="s">
        <v>9</v>
      </c>
      <c r="E36" s="8">
        <v>38</v>
      </c>
      <c r="F36" s="145"/>
      <c r="G36" s="146">
        <f t="shared" si="4"/>
        <v>0</v>
      </c>
      <c r="J36" s="1"/>
    </row>
    <row r="37" spans="1:10" ht="28.8">
      <c r="A37" s="7" t="s">
        <v>981</v>
      </c>
      <c r="B37" s="7" t="s">
        <v>3551</v>
      </c>
      <c r="C37" s="7" t="s">
        <v>3552</v>
      </c>
      <c r="D37" s="6" t="s">
        <v>9</v>
      </c>
      <c r="E37" s="8">
        <v>36</v>
      </c>
      <c r="F37" s="145"/>
      <c r="G37" s="146">
        <f t="shared" si="4"/>
        <v>0</v>
      </c>
      <c r="J37" s="1"/>
    </row>
    <row r="38" spans="1:10" ht="28.8">
      <c r="A38" s="7" t="s">
        <v>982</v>
      </c>
      <c r="B38" s="7" t="s">
        <v>3553</v>
      </c>
      <c r="C38" s="7" t="s">
        <v>3554</v>
      </c>
      <c r="D38" s="6" t="s">
        <v>9</v>
      </c>
      <c r="E38" s="8">
        <v>36</v>
      </c>
      <c r="F38" s="145"/>
      <c r="G38" s="146">
        <f t="shared" si="4"/>
        <v>0</v>
      </c>
      <c r="J38" s="1"/>
    </row>
    <row r="39" spans="1:10" ht="43.2">
      <c r="A39" s="7" t="s">
        <v>983</v>
      </c>
      <c r="B39" s="7" t="s">
        <v>976</v>
      </c>
      <c r="C39" s="7" t="s">
        <v>3555</v>
      </c>
      <c r="D39" s="6" t="s">
        <v>9</v>
      </c>
      <c r="E39" s="8">
        <v>36</v>
      </c>
      <c r="F39" s="145"/>
      <c r="G39" s="146">
        <f t="shared" si="4"/>
        <v>0</v>
      </c>
      <c r="J39" s="1"/>
    </row>
    <row r="40" spans="1:10" ht="28.8">
      <c r="A40" s="7" t="s">
        <v>984</v>
      </c>
      <c r="B40" s="7" t="s">
        <v>985</v>
      </c>
      <c r="C40" s="7" t="s">
        <v>986</v>
      </c>
      <c r="D40" s="6" t="s">
        <v>9</v>
      </c>
      <c r="E40" s="8">
        <v>38</v>
      </c>
      <c r="F40" s="145"/>
      <c r="G40" s="146">
        <f t="shared" si="4"/>
        <v>0</v>
      </c>
      <c r="J40" s="1"/>
    </row>
    <row r="41" spans="1:10" ht="30" customHeight="1">
      <c r="A41" s="209" t="s">
        <v>3085</v>
      </c>
      <c r="B41" s="210"/>
      <c r="C41" s="210"/>
      <c r="D41" s="210"/>
      <c r="E41" s="210"/>
      <c r="F41" s="211"/>
      <c r="G41" s="147">
        <f>SUM(G33:G40)</f>
        <v>0</v>
      </c>
      <c r="J41" s="1"/>
    </row>
    <row r="42" spans="1:10" s="11" customFormat="1" ht="15">
      <c r="A42" s="57"/>
      <c r="B42" s="191" t="s">
        <v>3086</v>
      </c>
      <c r="C42" s="192"/>
      <c r="D42" s="58"/>
      <c r="E42" s="58"/>
      <c r="F42" s="56"/>
      <c r="G42" s="56"/>
      <c r="I42" s="16"/>
      <c r="J42" s="16"/>
    </row>
    <row r="43" spans="1:10" ht="43.2">
      <c r="A43" s="7" t="s">
        <v>987</v>
      </c>
      <c r="B43" s="7" t="s">
        <v>988</v>
      </c>
      <c r="C43" s="7" t="s">
        <v>989</v>
      </c>
      <c r="D43" s="6" t="s">
        <v>9</v>
      </c>
      <c r="E43" s="8">
        <v>4</v>
      </c>
      <c r="F43" s="145"/>
      <c r="G43" s="146">
        <f aca="true" t="shared" si="5" ref="G43:G47">F43*E43</f>
        <v>0</v>
      </c>
      <c r="J43" s="1"/>
    </row>
    <row r="44" spans="1:10" ht="43.2">
      <c r="A44" s="7" t="s">
        <v>990</v>
      </c>
      <c r="B44" s="7" t="s">
        <v>988</v>
      </c>
      <c r="C44" s="7" t="s">
        <v>991</v>
      </c>
      <c r="D44" s="6" t="s">
        <v>9</v>
      </c>
      <c r="E44" s="8">
        <v>35</v>
      </c>
      <c r="F44" s="145"/>
      <c r="G44" s="146">
        <f t="shared" si="5"/>
        <v>0</v>
      </c>
      <c r="J44" s="1"/>
    </row>
    <row r="45" spans="1:10" ht="43.2">
      <c r="A45" s="7" t="s">
        <v>992</v>
      </c>
      <c r="B45" s="7" t="s">
        <v>988</v>
      </c>
      <c r="C45" s="7" t="s">
        <v>993</v>
      </c>
      <c r="D45" s="6" t="s">
        <v>9</v>
      </c>
      <c r="E45" s="8">
        <v>3</v>
      </c>
      <c r="F45" s="145"/>
      <c r="G45" s="146">
        <f t="shared" si="5"/>
        <v>0</v>
      </c>
      <c r="J45" s="1"/>
    </row>
    <row r="46" spans="1:10" ht="28.8">
      <c r="A46" s="7" t="s">
        <v>994</v>
      </c>
      <c r="B46" s="7" t="s">
        <v>995</v>
      </c>
      <c r="C46" s="7" t="s">
        <v>996</v>
      </c>
      <c r="D46" s="6" t="s">
        <v>9</v>
      </c>
      <c r="E46" s="8">
        <v>36</v>
      </c>
      <c r="F46" s="145"/>
      <c r="G46" s="146">
        <f t="shared" si="5"/>
        <v>0</v>
      </c>
      <c r="J46" s="1"/>
    </row>
    <row r="47" spans="1:10" ht="43.2">
      <c r="A47" s="7" t="s">
        <v>997</v>
      </c>
      <c r="B47" s="7" t="s">
        <v>998</v>
      </c>
      <c r="C47" s="7" t="s">
        <v>999</v>
      </c>
      <c r="D47" s="6" t="s">
        <v>9</v>
      </c>
      <c r="E47" s="8">
        <v>200</v>
      </c>
      <c r="F47" s="145"/>
      <c r="G47" s="146">
        <f t="shared" si="5"/>
        <v>0</v>
      </c>
      <c r="J47" s="1"/>
    </row>
    <row r="48" spans="1:10" s="28" customFormat="1" ht="33.75" customHeight="1">
      <c r="A48" s="209" t="s">
        <v>3087</v>
      </c>
      <c r="B48" s="210"/>
      <c r="C48" s="210"/>
      <c r="D48" s="210"/>
      <c r="E48" s="210"/>
      <c r="F48" s="211"/>
      <c r="G48" s="147">
        <f>SUM(G43:G47)</f>
        <v>0</v>
      </c>
      <c r="I48" s="29"/>
      <c r="J48" s="29"/>
    </row>
    <row r="49" spans="1:10" s="28" customFormat="1" ht="15">
      <c r="A49" s="53"/>
      <c r="B49" s="191" t="s">
        <v>3088</v>
      </c>
      <c r="C49" s="192"/>
      <c r="D49" s="54"/>
      <c r="E49" s="54"/>
      <c r="F49" s="55"/>
      <c r="G49" s="56"/>
      <c r="I49" s="29"/>
      <c r="J49" s="29"/>
    </row>
    <row r="50" spans="1:10" ht="28.8">
      <c r="A50" s="7" t="s">
        <v>1000</v>
      </c>
      <c r="B50" s="7" t="s">
        <v>1001</v>
      </c>
      <c r="C50" s="7" t="s">
        <v>1002</v>
      </c>
      <c r="D50" s="6" t="s">
        <v>5</v>
      </c>
      <c r="E50" s="8">
        <v>3.9</v>
      </c>
      <c r="F50" s="145"/>
      <c r="G50" s="146">
        <f aca="true" t="shared" si="6" ref="G50:G53">F50*E50</f>
        <v>0</v>
      </c>
      <c r="J50" s="1"/>
    </row>
    <row r="51" spans="1:10" ht="28.8">
      <c r="A51" s="7" t="s">
        <v>1003</v>
      </c>
      <c r="B51" s="7" t="s">
        <v>796</v>
      </c>
      <c r="C51" s="7" t="s">
        <v>797</v>
      </c>
      <c r="D51" s="6" t="s">
        <v>9</v>
      </c>
      <c r="E51" s="8">
        <v>26</v>
      </c>
      <c r="F51" s="145"/>
      <c r="G51" s="146">
        <f t="shared" si="6"/>
        <v>0</v>
      </c>
      <c r="J51" s="1"/>
    </row>
    <row r="52" spans="1:10" ht="28.8">
      <c r="A52" s="7" t="s">
        <v>1004</v>
      </c>
      <c r="B52" s="7" t="s">
        <v>1005</v>
      </c>
      <c r="C52" s="7" t="s">
        <v>1006</v>
      </c>
      <c r="D52" s="6" t="s">
        <v>9</v>
      </c>
      <c r="E52" s="8">
        <v>26</v>
      </c>
      <c r="F52" s="145"/>
      <c r="G52" s="146">
        <f t="shared" si="6"/>
        <v>0</v>
      </c>
      <c r="J52" s="1"/>
    </row>
    <row r="53" spans="1:10" ht="28.8">
      <c r="A53" s="7" t="s">
        <v>1007</v>
      </c>
      <c r="B53" s="7" t="s">
        <v>690</v>
      </c>
      <c r="C53" s="7" t="s">
        <v>1008</v>
      </c>
      <c r="D53" s="6" t="s">
        <v>9</v>
      </c>
      <c r="E53" s="8">
        <v>12</v>
      </c>
      <c r="F53" s="145"/>
      <c r="G53" s="146">
        <f t="shared" si="6"/>
        <v>0</v>
      </c>
      <c r="J53" s="1"/>
    </row>
    <row r="54" spans="1:10" s="28" customFormat="1" ht="37.5" customHeight="1">
      <c r="A54" s="209" t="s">
        <v>3089</v>
      </c>
      <c r="B54" s="210"/>
      <c r="C54" s="210"/>
      <c r="D54" s="210"/>
      <c r="E54" s="210"/>
      <c r="F54" s="211"/>
      <c r="G54" s="147">
        <f>SUM(G50:G53)</f>
        <v>0</v>
      </c>
      <c r="I54" s="29"/>
      <c r="J54" s="29"/>
    </row>
    <row r="55" spans="1:10" s="28" customFormat="1" ht="15">
      <c r="A55" s="53"/>
      <c r="B55" s="191" t="s">
        <v>3090</v>
      </c>
      <c r="C55" s="192"/>
      <c r="D55" s="54"/>
      <c r="E55" s="54"/>
      <c r="F55" s="55"/>
      <c r="G55" s="56"/>
      <c r="I55" s="29"/>
      <c r="J55" s="29"/>
    </row>
    <row r="56" spans="1:10" ht="28.8">
      <c r="A56" s="7" t="s">
        <v>1009</v>
      </c>
      <c r="B56" s="7" t="s">
        <v>1010</v>
      </c>
      <c r="C56" s="7" t="s">
        <v>1011</v>
      </c>
      <c r="D56" s="6" t="s">
        <v>5</v>
      </c>
      <c r="E56" s="8">
        <v>1.3</v>
      </c>
      <c r="F56" s="145"/>
      <c r="G56" s="146">
        <f aca="true" t="shared" si="7" ref="G56:G59">F56*E56</f>
        <v>0</v>
      </c>
      <c r="J56" s="1"/>
    </row>
    <row r="57" spans="1:10" ht="43.2">
      <c r="A57" s="7" t="s">
        <v>1012</v>
      </c>
      <c r="B57" s="7" t="s">
        <v>1013</v>
      </c>
      <c r="C57" s="7" t="s">
        <v>1014</v>
      </c>
      <c r="D57" s="6" t="s">
        <v>56</v>
      </c>
      <c r="E57" s="8">
        <v>20</v>
      </c>
      <c r="F57" s="145"/>
      <c r="G57" s="146">
        <f t="shared" si="7"/>
        <v>0</v>
      </c>
      <c r="J57" s="1"/>
    </row>
    <row r="58" spans="1:10" ht="28.8">
      <c r="A58" s="7" t="s">
        <v>1015</v>
      </c>
      <c r="B58" s="7" t="s">
        <v>1010</v>
      </c>
      <c r="C58" s="7" t="s">
        <v>1016</v>
      </c>
      <c r="D58" s="6" t="s">
        <v>5</v>
      </c>
      <c r="E58" s="8">
        <v>2.21</v>
      </c>
      <c r="F58" s="145"/>
      <c r="G58" s="146">
        <f t="shared" si="7"/>
        <v>0</v>
      </c>
      <c r="J58" s="1"/>
    </row>
    <row r="59" spans="1:10" ht="28.8">
      <c r="A59" s="7" t="s">
        <v>1017</v>
      </c>
      <c r="B59" s="7" t="s">
        <v>1018</v>
      </c>
      <c r="C59" s="7" t="s">
        <v>1019</v>
      </c>
      <c r="D59" s="6" t="s">
        <v>56</v>
      </c>
      <c r="E59" s="8">
        <v>34</v>
      </c>
      <c r="F59" s="145"/>
      <c r="G59" s="146">
        <f t="shared" si="7"/>
        <v>0</v>
      </c>
      <c r="J59" s="1"/>
    </row>
    <row r="60" spans="1:7" ht="36" customHeight="1">
      <c r="A60" s="209" t="s">
        <v>3091</v>
      </c>
      <c r="B60" s="210"/>
      <c r="C60" s="210"/>
      <c r="D60" s="210"/>
      <c r="E60" s="210"/>
      <c r="F60" s="211"/>
      <c r="G60" s="147">
        <f>SUM(G56:G59)</f>
        <v>0</v>
      </c>
    </row>
    <row r="61" spans="1:7" ht="43.5" customHeight="1">
      <c r="A61" s="201" t="s">
        <v>3353</v>
      </c>
      <c r="B61" s="202"/>
      <c r="C61" s="202"/>
      <c r="D61" s="202"/>
      <c r="E61" s="202"/>
      <c r="F61" s="203"/>
      <c r="G61" s="148">
        <f>SUM(G8,G11,G21,G31,G41,G48,G54,G60)</f>
        <v>0</v>
      </c>
    </row>
    <row r="64" spans="1:9" ht="15">
      <c r="A64"/>
      <c r="B64"/>
      <c r="D64"/>
      <c r="E64" s="20"/>
      <c r="F64" s="1"/>
      <c r="G64" s="1"/>
      <c r="H64" s="19"/>
      <c r="I64" s="19"/>
    </row>
    <row r="65" spans="1:9" ht="30" customHeight="1">
      <c r="A65"/>
      <c r="B65"/>
      <c r="D65"/>
      <c r="E65" s="20"/>
      <c r="F65" s="200" t="s">
        <v>3311</v>
      </c>
      <c r="G65" s="200"/>
      <c r="H65" s="19"/>
      <c r="I65" s="19"/>
    </row>
  </sheetData>
  <mergeCells count="22">
    <mergeCell ref="A8:F8"/>
    <mergeCell ref="B9:C9"/>
    <mergeCell ref="A54:F54"/>
    <mergeCell ref="A60:F60"/>
    <mergeCell ref="A61:F61"/>
    <mergeCell ref="B55:C55"/>
    <mergeCell ref="F65:G65"/>
    <mergeCell ref="A1:G1"/>
    <mergeCell ref="A2:G2"/>
    <mergeCell ref="A3:G3"/>
    <mergeCell ref="B42:C42"/>
    <mergeCell ref="B49:C49"/>
    <mergeCell ref="B5:C5"/>
    <mergeCell ref="B12:C12"/>
    <mergeCell ref="B22:C22"/>
    <mergeCell ref="B32:C32"/>
    <mergeCell ref="A31:F31"/>
    <mergeCell ref="A21:F21"/>
    <mergeCell ref="A41:F41"/>
    <mergeCell ref="A48:F48"/>
    <mergeCell ref="B6:C6"/>
    <mergeCell ref="A11:F11"/>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C37FA-DC59-4BC7-B42E-94718F7061AF}">
  <sheetPr>
    <tabColor rgb="FF92D050"/>
    <pageSetUpPr fitToPage="1"/>
  </sheetPr>
  <dimension ref="A1:I641"/>
  <sheetViews>
    <sheetView workbookViewId="0" topLeftCell="A1">
      <pane ySplit="3" topLeftCell="A629" activePane="bottomLeft" state="frozen"/>
      <selection pane="bottomLeft" activeCell="F633" sqref="F633"/>
    </sheetView>
  </sheetViews>
  <sheetFormatPr defaultColWidth="9.140625" defaultRowHeight="15"/>
  <cols>
    <col min="1" max="1" width="5.140625" style="3" customWidth="1"/>
    <col min="2" max="2" width="19.140625" style="3" customWidth="1"/>
    <col min="3" max="3" width="59.421875" style="3" customWidth="1"/>
    <col min="4" max="4" width="7.28125" style="4" customWidth="1"/>
    <col min="5" max="5" width="8.8515625" style="4" customWidth="1"/>
    <col min="6" max="6" width="15.57421875" style="160" customWidth="1"/>
    <col min="7" max="7" width="19.00390625" style="5" customWidth="1"/>
  </cols>
  <sheetData>
    <row r="1" spans="1:7" ht="25.8">
      <c r="A1" s="195" t="s">
        <v>3363</v>
      </c>
      <c r="B1" s="195"/>
      <c r="C1" s="195"/>
      <c r="D1" s="195"/>
      <c r="E1" s="195"/>
      <c r="F1" s="195"/>
      <c r="G1" s="195"/>
    </row>
    <row r="2" spans="1:7" ht="38.25" customHeight="1">
      <c r="A2" s="204" t="s">
        <v>3244</v>
      </c>
      <c r="B2" s="204"/>
      <c r="C2" s="204"/>
      <c r="D2" s="204"/>
      <c r="E2" s="204"/>
      <c r="F2" s="204"/>
      <c r="G2" s="204"/>
    </row>
    <row r="3" spans="1:7" ht="15" customHeight="1">
      <c r="A3" s="180" t="s">
        <v>3264</v>
      </c>
      <c r="B3" s="180"/>
      <c r="C3" s="180"/>
      <c r="D3" s="180"/>
      <c r="E3" s="180"/>
      <c r="F3" s="180"/>
      <c r="G3" s="180"/>
    </row>
    <row r="4" spans="1:7" s="15" customFormat="1" ht="28.8">
      <c r="A4" s="22" t="s">
        <v>0</v>
      </c>
      <c r="B4" s="22" t="s">
        <v>1</v>
      </c>
      <c r="C4" s="22" t="s">
        <v>687</v>
      </c>
      <c r="D4" s="22" t="s">
        <v>688</v>
      </c>
      <c r="E4" s="22" t="s">
        <v>689</v>
      </c>
      <c r="F4" s="149" t="s">
        <v>3032</v>
      </c>
      <c r="G4" s="110" t="s">
        <v>3267</v>
      </c>
    </row>
    <row r="5" spans="1:7" ht="14.4" customHeight="1">
      <c r="A5" s="96" t="s">
        <v>3029</v>
      </c>
      <c r="B5" s="214" t="s">
        <v>3265</v>
      </c>
      <c r="C5" s="215"/>
      <c r="D5" s="60"/>
      <c r="E5" s="60"/>
      <c r="F5" s="150"/>
      <c r="G5" s="77"/>
    </row>
    <row r="6" spans="1:7" s="11" customFormat="1" ht="14.4" customHeight="1">
      <c r="A6" s="57"/>
      <c r="B6" s="207" t="s">
        <v>3062</v>
      </c>
      <c r="C6" s="208"/>
      <c r="D6" s="58"/>
      <c r="E6" s="58"/>
      <c r="F6" s="151"/>
      <c r="G6" s="97"/>
    </row>
    <row r="7" spans="1:7" ht="29.4" customHeight="1">
      <c r="A7" s="100"/>
      <c r="B7" s="207" t="s">
        <v>3651</v>
      </c>
      <c r="C7" s="216"/>
      <c r="D7" s="152"/>
      <c r="E7" s="152"/>
      <c r="F7" s="153"/>
      <c r="G7" s="152"/>
    </row>
    <row r="8" spans="1:7" ht="30.6" customHeight="1">
      <c r="A8" s="154" t="s">
        <v>2</v>
      </c>
      <c r="B8" s="143" t="s">
        <v>2483</v>
      </c>
      <c r="C8" s="143" t="s">
        <v>3652</v>
      </c>
      <c r="D8" s="143" t="s">
        <v>5</v>
      </c>
      <c r="E8" s="144">
        <v>352.5</v>
      </c>
      <c r="F8" s="162"/>
      <c r="G8" s="146">
        <f>F8*E8</f>
        <v>0</v>
      </c>
    </row>
    <row r="9" spans="1:7" ht="34.2" customHeight="1">
      <c r="A9" s="154" t="s">
        <v>6</v>
      </c>
      <c r="B9" s="143" t="s">
        <v>2989</v>
      </c>
      <c r="C9" s="143" t="s">
        <v>3653</v>
      </c>
      <c r="D9" s="143" t="s">
        <v>5</v>
      </c>
      <c r="E9" s="144">
        <v>822.4</v>
      </c>
      <c r="F9" s="162"/>
      <c r="G9" s="146">
        <f aca="true" t="shared" si="0" ref="G9:G56">F9*E9</f>
        <v>0</v>
      </c>
    </row>
    <row r="10" spans="1:7" ht="43.2">
      <c r="A10" s="154" t="s">
        <v>10</v>
      </c>
      <c r="B10" s="143" t="s">
        <v>2990</v>
      </c>
      <c r="C10" s="143" t="s">
        <v>2991</v>
      </c>
      <c r="D10" s="143" t="s">
        <v>9</v>
      </c>
      <c r="E10" s="144">
        <v>2090</v>
      </c>
      <c r="F10" s="162"/>
      <c r="G10" s="146">
        <f t="shared" si="0"/>
        <v>0</v>
      </c>
    </row>
    <row r="11" spans="1:7" ht="43.2">
      <c r="A11" s="154" t="s">
        <v>1025</v>
      </c>
      <c r="B11" s="143" t="s">
        <v>2992</v>
      </c>
      <c r="C11" s="143" t="s">
        <v>3654</v>
      </c>
      <c r="D11" s="143" t="s">
        <v>5</v>
      </c>
      <c r="E11" s="144">
        <v>74.6</v>
      </c>
      <c r="F11" s="162"/>
      <c r="G11" s="146">
        <f t="shared" si="0"/>
        <v>0</v>
      </c>
    </row>
    <row r="12" spans="1:7" ht="43.2">
      <c r="A12" s="154" t="s">
        <v>1028</v>
      </c>
      <c r="B12" s="143" t="s">
        <v>2993</v>
      </c>
      <c r="C12" s="143" t="s">
        <v>3655</v>
      </c>
      <c r="D12" s="143" t="s">
        <v>5</v>
      </c>
      <c r="E12" s="144">
        <v>74.6</v>
      </c>
      <c r="F12" s="162"/>
      <c r="G12" s="146">
        <f t="shared" si="0"/>
        <v>0</v>
      </c>
    </row>
    <row r="13" spans="1:7" ht="28.8">
      <c r="A13" s="154" t="s">
        <v>1031</v>
      </c>
      <c r="B13" s="143" t="s">
        <v>2484</v>
      </c>
      <c r="C13" s="143" t="s">
        <v>3656</v>
      </c>
      <c r="D13" s="143" t="s">
        <v>5</v>
      </c>
      <c r="E13" s="144">
        <v>1100.3</v>
      </c>
      <c r="F13" s="162"/>
      <c r="G13" s="146">
        <f t="shared" si="0"/>
        <v>0</v>
      </c>
    </row>
    <row r="14" spans="1:7" ht="28.8">
      <c r="A14" s="154" t="s">
        <v>1033</v>
      </c>
      <c r="B14" s="143" t="s">
        <v>2485</v>
      </c>
      <c r="C14" s="143" t="s">
        <v>3657</v>
      </c>
      <c r="D14" s="143" t="s">
        <v>5</v>
      </c>
      <c r="E14" s="144">
        <v>1100.3</v>
      </c>
      <c r="F14" s="162"/>
      <c r="G14" s="146">
        <f t="shared" si="0"/>
        <v>0</v>
      </c>
    </row>
    <row r="15" spans="1:7" ht="30" customHeight="1">
      <c r="A15" s="154" t="s">
        <v>1035</v>
      </c>
      <c r="B15" s="143" t="s">
        <v>2994</v>
      </c>
      <c r="C15" s="143" t="s">
        <v>3658</v>
      </c>
      <c r="D15" s="143" t="s">
        <v>56</v>
      </c>
      <c r="E15" s="144">
        <v>3.64</v>
      </c>
      <c r="F15" s="162"/>
      <c r="G15" s="146">
        <f t="shared" si="0"/>
        <v>0</v>
      </c>
    </row>
    <row r="16" spans="1:7" ht="25.2" customHeight="1">
      <c r="A16" s="154" t="s">
        <v>1038</v>
      </c>
      <c r="B16" s="143" t="s">
        <v>2995</v>
      </c>
      <c r="C16" s="143" t="s">
        <v>3659</v>
      </c>
      <c r="D16" s="143" t="s">
        <v>56</v>
      </c>
      <c r="E16" s="144">
        <v>21.51</v>
      </c>
      <c r="F16" s="162"/>
      <c r="G16" s="146">
        <f t="shared" si="0"/>
        <v>0</v>
      </c>
    </row>
    <row r="17" spans="1:7" ht="28.8">
      <c r="A17" s="154" t="s">
        <v>1040</v>
      </c>
      <c r="B17" s="143" t="s">
        <v>2996</v>
      </c>
      <c r="C17" s="143" t="s">
        <v>3660</v>
      </c>
      <c r="D17" s="143" t="s">
        <v>56</v>
      </c>
      <c r="E17" s="144">
        <v>224.21</v>
      </c>
      <c r="F17" s="162"/>
      <c r="G17" s="146">
        <f t="shared" si="0"/>
        <v>0</v>
      </c>
    </row>
    <row r="18" spans="1:7" ht="28.8">
      <c r="A18" s="154" t="s">
        <v>1539</v>
      </c>
      <c r="B18" s="143" t="s">
        <v>2997</v>
      </c>
      <c r="C18" s="143" t="s">
        <v>3661</v>
      </c>
      <c r="D18" s="143" t="s">
        <v>56</v>
      </c>
      <c r="E18" s="144">
        <v>40.56</v>
      </c>
      <c r="F18" s="162"/>
      <c r="G18" s="146">
        <f t="shared" si="0"/>
        <v>0</v>
      </c>
    </row>
    <row r="19" spans="1:7" ht="28.8">
      <c r="A19" s="154" t="s">
        <v>1541</v>
      </c>
      <c r="B19" s="143" t="s">
        <v>2998</v>
      </c>
      <c r="C19" s="143" t="s">
        <v>3313</v>
      </c>
      <c r="D19" s="143" t="s">
        <v>46</v>
      </c>
      <c r="E19" s="144">
        <v>2</v>
      </c>
      <c r="F19" s="162"/>
      <c r="G19" s="146">
        <f t="shared" si="0"/>
        <v>0</v>
      </c>
    </row>
    <row r="20" spans="1:7" ht="28.8">
      <c r="A20" s="154" t="s">
        <v>1545</v>
      </c>
      <c r="B20" s="143" t="s">
        <v>2999</v>
      </c>
      <c r="C20" s="143" t="s">
        <v>3314</v>
      </c>
      <c r="D20" s="143" t="s">
        <v>15</v>
      </c>
      <c r="E20" s="144">
        <v>11</v>
      </c>
      <c r="F20" s="162"/>
      <c r="G20" s="146">
        <f t="shared" si="0"/>
        <v>0</v>
      </c>
    </row>
    <row r="21" spans="1:7" ht="28.8">
      <c r="A21" s="154" t="s">
        <v>1547</v>
      </c>
      <c r="B21" s="143" t="s">
        <v>2999</v>
      </c>
      <c r="C21" s="143" t="s">
        <v>3000</v>
      </c>
      <c r="D21" s="143" t="s">
        <v>15</v>
      </c>
      <c r="E21" s="144">
        <v>2</v>
      </c>
      <c r="F21" s="162"/>
      <c r="G21" s="146">
        <f t="shared" si="0"/>
        <v>0</v>
      </c>
    </row>
    <row r="22" spans="1:7" ht="28.8">
      <c r="A22" s="154" t="s">
        <v>2103</v>
      </c>
      <c r="B22" s="143" t="s">
        <v>2999</v>
      </c>
      <c r="C22" s="143" t="s">
        <v>3315</v>
      </c>
      <c r="D22" s="143" t="s">
        <v>15</v>
      </c>
      <c r="E22" s="144">
        <v>19</v>
      </c>
      <c r="F22" s="162"/>
      <c r="G22" s="146">
        <f t="shared" si="0"/>
        <v>0</v>
      </c>
    </row>
    <row r="23" spans="1:7" ht="28.8">
      <c r="A23" s="154" t="s">
        <v>2104</v>
      </c>
      <c r="B23" s="143" t="s">
        <v>2999</v>
      </c>
      <c r="C23" s="143" t="s">
        <v>3001</v>
      </c>
      <c r="D23" s="143" t="s">
        <v>15</v>
      </c>
      <c r="E23" s="144">
        <v>2</v>
      </c>
      <c r="F23" s="162"/>
      <c r="G23" s="146">
        <f t="shared" si="0"/>
        <v>0</v>
      </c>
    </row>
    <row r="24" spans="1:7" ht="28.8">
      <c r="A24" s="154" t="s">
        <v>2105</v>
      </c>
      <c r="B24" s="143" t="s">
        <v>2999</v>
      </c>
      <c r="C24" s="143" t="s">
        <v>3002</v>
      </c>
      <c r="D24" s="143" t="s">
        <v>15</v>
      </c>
      <c r="E24" s="144">
        <v>8</v>
      </c>
      <c r="F24" s="162"/>
      <c r="G24" s="146">
        <f t="shared" si="0"/>
        <v>0</v>
      </c>
    </row>
    <row r="25" spans="1:7" ht="28.8">
      <c r="A25" s="154" t="s">
        <v>2106</v>
      </c>
      <c r="B25" s="143" t="s">
        <v>2999</v>
      </c>
      <c r="C25" s="143" t="s">
        <v>3003</v>
      </c>
      <c r="D25" s="143" t="s">
        <v>15</v>
      </c>
      <c r="E25" s="144">
        <v>12</v>
      </c>
      <c r="F25" s="162"/>
      <c r="G25" s="146">
        <f t="shared" si="0"/>
        <v>0</v>
      </c>
    </row>
    <row r="26" spans="1:7" ht="28.8">
      <c r="A26" s="154" t="s">
        <v>2130</v>
      </c>
      <c r="B26" s="143" t="s">
        <v>3004</v>
      </c>
      <c r="C26" s="143" t="s">
        <v>3005</v>
      </c>
      <c r="D26" s="143" t="s">
        <v>15</v>
      </c>
      <c r="E26" s="144">
        <v>7</v>
      </c>
      <c r="F26" s="162"/>
      <c r="G26" s="146">
        <f t="shared" si="0"/>
        <v>0</v>
      </c>
    </row>
    <row r="27" spans="1:7" ht="28.8">
      <c r="A27" s="154" t="s">
        <v>2132</v>
      </c>
      <c r="B27" s="143" t="s">
        <v>3006</v>
      </c>
      <c r="C27" s="143" t="s">
        <v>3007</v>
      </c>
      <c r="D27" s="143" t="s">
        <v>56</v>
      </c>
      <c r="E27" s="144">
        <v>3</v>
      </c>
      <c r="F27" s="162"/>
      <c r="G27" s="146">
        <f t="shared" si="0"/>
        <v>0</v>
      </c>
    </row>
    <row r="28" spans="1:7" ht="28.8">
      <c r="A28" s="154" t="s">
        <v>2133</v>
      </c>
      <c r="B28" s="143" t="s">
        <v>3008</v>
      </c>
      <c r="C28" s="143" t="s">
        <v>3662</v>
      </c>
      <c r="D28" s="143" t="s">
        <v>56</v>
      </c>
      <c r="E28" s="144">
        <v>4</v>
      </c>
      <c r="F28" s="162"/>
      <c r="G28" s="146">
        <f t="shared" si="0"/>
        <v>0</v>
      </c>
    </row>
    <row r="29" spans="1:7" ht="28.8">
      <c r="A29" s="154" t="s">
        <v>2134</v>
      </c>
      <c r="B29" s="143" t="s">
        <v>3009</v>
      </c>
      <c r="C29" s="143" t="s">
        <v>3663</v>
      </c>
      <c r="D29" s="143" t="s">
        <v>5</v>
      </c>
      <c r="E29" s="144">
        <v>1.98</v>
      </c>
      <c r="F29" s="162"/>
      <c r="G29" s="146">
        <f t="shared" si="0"/>
        <v>0</v>
      </c>
    </row>
    <row r="30" spans="1:7" ht="28.8">
      <c r="A30" s="154" t="s">
        <v>2135</v>
      </c>
      <c r="B30" s="143" t="s">
        <v>3010</v>
      </c>
      <c r="C30" s="143" t="s">
        <v>3664</v>
      </c>
      <c r="D30" s="143" t="s">
        <v>56</v>
      </c>
      <c r="E30" s="144">
        <v>44</v>
      </c>
      <c r="F30" s="162"/>
      <c r="G30" s="146">
        <f t="shared" si="0"/>
        <v>0</v>
      </c>
    </row>
    <row r="31" spans="1:7" ht="28.8">
      <c r="A31" s="154" t="s">
        <v>2137</v>
      </c>
      <c r="B31" s="143" t="s">
        <v>3011</v>
      </c>
      <c r="C31" s="143" t="s">
        <v>3012</v>
      </c>
      <c r="D31" s="143" t="s">
        <v>5</v>
      </c>
      <c r="E31" s="144">
        <v>2.8</v>
      </c>
      <c r="F31" s="162"/>
      <c r="G31" s="146">
        <f t="shared" si="0"/>
        <v>0</v>
      </c>
    </row>
    <row r="32" spans="1:7" ht="28.8">
      <c r="A32" s="154" t="s">
        <v>2138</v>
      </c>
      <c r="B32" s="143" t="s">
        <v>3013</v>
      </c>
      <c r="C32" s="143" t="s">
        <v>3316</v>
      </c>
      <c r="D32" s="143" t="s">
        <v>9</v>
      </c>
      <c r="E32" s="144">
        <v>42</v>
      </c>
      <c r="F32" s="162"/>
      <c r="G32" s="146">
        <f t="shared" si="0"/>
        <v>0</v>
      </c>
    </row>
    <row r="33" spans="1:7" ht="28.8">
      <c r="A33" s="154" t="s">
        <v>2139</v>
      </c>
      <c r="B33" s="143" t="s">
        <v>3014</v>
      </c>
      <c r="C33" s="143" t="s">
        <v>3317</v>
      </c>
      <c r="D33" s="143" t="s">
        <v>9</v>
      </c>
      <c r="E33" s="144">
        <v>42</v>
      </c>
      <c r="F33" s="162"/>
      <c r="G33" s="146">
        <f t="shared" si="0"/>
        <v>0</v>
      </c>
    </row>
    <row r="34" spans="1:7" ht="28.8">
      <c r="A34" s="154" t="s">
        <v>2140</v>
      </c>
      <c r="B34" s="143" t="s">
        <v>3015</v>
      </c>
      <c r="C34" s="143" t="s">
        <v>3318</v>
      </c>
      <c r="D34" s="143" t="s">
        <v>56</v>
      </c>
      <c r="E34" s="144">
        <v>44</v>
      </c>
      <c r="F34" s="162"/>
      <c r="G34" s="146">
        <f t="shared" si="0"/>
        <v>0</v>
      </c>
    </row>
    <row r="35" spans="1:7" ht="28.8">
      <c r="A35" s="154" t="s">
        <v>2142</v>
      </c>
      <c r="B35" s="143" t="s">
        <v>3016</v>
      </c>
      <c r="C35" s="143" t="s">
        <v>3319</v>
      </c>
      <c r="D35" s="143" t="s">
        <v>56</v>
      </c>
      <c r="E35" s="144">
        <v>44</v>
      </c>
      <c r="F35" s="162"/>
      <c r="G35" s="146">
        <f t="shared" si="0"/>
        <v>0</v>
      </c>
    </row>
    <row r="36" spans="1:7" ht="28.8">
      <c r="A36" s="154" t="s">
        <v>2143</v>
      </c>
      <c r="B36" s="143" t="s">
        <v>3017</v>
      </c>
      <c r="C36" s="143" t="s">
        <v>3018</v>
      </c>
      <c r="D36" s="143" t="s">
        <v>15</v>
      </c>
      <c r="E36" s="144">
        <v>8</v>
      </c>
      <c r="F36" s="162"/>
      <c r="G36" s="146">
        <f t="shared" si="0"/>
        <v>0</v>
      </c>
    </row>
    <row r="37" spans="1:7" ht="28.8">
      <c r="A37" s="154" t="s">
        <v>2145</v>
      </c>
      <c r="B37" s="143" t="s">
        <v>3030</v>
      </c>
      <c r="C37" s="143" t="s">
        <v>3665</v>
      </c>
      <c r="D37" s="143" t="s">
        <v>198</v>
      </c>
      <c r="E37" s="144">
        <v>1</v>
      </c>
      <c r="F37" s="162"/>
      <c r="G37" s="146">
        <f t="shared" si="0"/>
        <v>0</v>
      </c>
    </row>
    <row r="38" spans="1:7" ht="43.2">
      <c r="A38" s="154" t="s">
        <v>2146</v>
      </c>
      <c r="B38" s="143" t="s">
        <v>3019</v>
      </c>
      <c r="C38" s="143" t="s">
        <v>3320</v>
      </c>
      <c r="D38" s="143" t="s">
        <v>3020</v>
      </c>
      <c r="E38" s="144">
        <v>5</v>
      </c>
      <c r="F38" s="162"/>
      <c r="G38" s="146">
        <f t="shared" si="0"/>
        <v>0</v>
      </c>
    </row>
    <row r="39" spans="1:7" ht="28.8">
      <c r="A39" s="154" t="s">
        <v>2147</v>
      </c>
      <c r="B39" s="143" t="s">
        <v>3021</v>
      </c>
      <c r="C39" s="143" t="s">
        <v>3022</v>
      </c>
      <c r="D39" s="143" t="s">
        <v>3666</v>
      </c>
      <c r="E39" s="144">
        <v>10</v>
      </c>
      <c r="F39" s="162"/>
      <c r="G39" s="146">
        <f t="shared" si="0"/>
        <v>0</v>
      </c>
    </row>
    <row r="40" spans="1:7" ht="28.8">
      <c r="A40" s="154" t="s">
        <v>2148</v>
      </c>
      <c r="B40" s="143" t="s">
        <v>3667</v>
      </c>
      <c r="C40" s="143" t="s">
        <v>3023</v>
      </c>
      <c r="D40" s="143" t="s">
        <v>198</v>
      </c>
      <c r="E40" s="144">
        <v>2</v>
      </c>
      <c r="F40" s="162"/>
      <c r="G40" s="146">
        <f t="shared" si="0"/>
        <v>0</v>
      </c>
    </row>
    <row r="41" spans="1:7" ht="28.8">
      <c r="A41" s="154" t="s">
        <v>2149</v>
      </c>
      <c r="B41" s="143" t="s">
        <v>2496</v>
      </c>
      <c r="C41" s="143" t="s">
        <v>3668</v>
      </c>
      <c r="D41" s="143" t="s">
        <v>198</v>
      </c>
      <c r="E41" s="144">
        <v>5</v>
      </c>
      <c r="F41" s="162"/>
      <c r="G41" s="146">
        <f t="shared" si="0"/>
        <v>0</v>
      </c>
    </row>
    <row r="42" spans="1:7" ht="28.8">
      <c r="A42" s="154" t="s">
        <v>2150</v>
      </c>
      <c r="B42" s="143" t="s">
        <v>2496</v>
      </c>
      <c r="C42" s="143" t="s">
        <v>3669</v>
      </c>
      <c r="D42" s="143" t="s">
        <v>198</v>
      </c>
      <c r="E42" s="144">
        <v>4</v>
      </c>
      <c r="F42" s="162"/>
      <c r="G42" s="146">
        <f t="shared" si="0"/>
        <v>0</v>
      </c>
    </row>
    <row r="43" spans="1:7" ht="28.8">
      <c r="A43" s="154" t="s">
        <v>2153</v>
      </c>
      <c r="B43" s="143" t="s">
        <v>3024</v>
      </c>
      <c r="C43" s="143" t="s">
        <v>3670</v>
      </c>
      <c r="D43" s="143" t="s">
        <v>46</v>
      </c>
      <c r="E43" s="144">
        <v>5</v>
      </c>
      <c r="F43" s="162"/>
      <c r="G43" s="146">
        <f t="shared" si="0"/>
        <v>0</v>
      </c>
    </row>
    <row r="44" spans="1:7" ht="28.8">
      <c r="A44" s="154" t="s">
        <v>2155</v>
      </c>
      <c r="B44" s="143" t="s">
        <v>3671</v>
      </c>
      <c r="C44" s="143" t="s">
        <v>3672</v>
      </c>
      <c r="D44" s="143" t="s">
        <v>56</v>
      </c>
      <c r="E44" s="144">
        <v>17</v>
      </c>
      <c r="F44" s="162"/>
      <c r="G44" s="146">
        <f t="shared" si="0"/>
        <v>0</v>
      </c>
    </row>
    <row r="45" spans="1:7" ht="28.8">
      <c r="A45" s="154" t="s">
        <v>2158</v>
      </c>
      <c r="B45" s="143" t="s">
        <v>3673</v>
      </c>
      <c r="C45" s="143" t="s">
        <v>3674</v>
      </c>
      <c r="D45" s="143" t="s">
        <v>198</v>
      </c>
      <c r="E45" s="144">
        <v>1</v>
      </c>
      <c r="F45" s="162"/>
      <c r="G45" s="146">
        <f t="shared" si="0"/>
        <v>0</v>
      </c>
    </row>
    <row r="46" spans="1:7" ht="28.8">
      <c r="A46" s="154" t="s">
        <v>2161</v>
      </c>
      <c r="B46" s="143" t="s">
        <v>3673</v>
      </c>
      <c r="C46" s="143" t="s">
        <v>3675</v>
      </c>
      <c r="D46" s="143" t="s">
        <v>198</v>
      </c>
      <c r="E46" s="144">
        <v>1</v>
      </c>
      <c r="F46" s="162"/>
      <c r="G46" s="146">
        <f t="shared" si="0"/>
        <v>0</v>
      </c>
    </row>
    <row r="47" spans="1:7" ht="28.8">
      <c r="A47" s="154" t="s">
        <v>2163</v>
      </c>
      <c r="B47" s="143" t="s">
        <v>3673</v>
      </c>
      <c r="C47" s="143" t="s">
        <v>3676</v>
      </c>
      <c r="D47" s="143" t="s">
        <v>198</v>
      </c>
      <c r="E47" s="144">
        <v>1</v>
      </c>
      <c r="F47" s="162"/>
      <c r="G47" s="146">
        <f t="shared" si="0"/>
        <v>0</v>
      </c>
    </row>
    <row r="48" spans="1:7" ht="28.8">
      <c r="A48" s="154" t="s">
        <v>2165</v>
      </c>
      <c r="B48" s="143" t="s">
        <v>3031</v>
      </c>
      <c r="C48" s="143" t="s">
        <v>3321</v>
      </c>
      <c r="D48" s="143" t="s">
        <v>198</v>
      </c>
      <c r="E48" s="144">
        <v>4</v>
      </c>
      <c r="F48" s="162"/>
      <c r="G48" s="146">
        <f t="shared" si="0"/>
        <v>0</v>
      </c>
    </row>
    <row r="49" spans="1:7" ht="28.8">
      <c r="A49" s="154" t="s">
        <v>2167</v>
      </c>
      <c r="B49" s="143" t="s">
        <v>3031</v>
      </c>
      <c r="C49" s="143" t="s">
        <v>3322</v>
      </c>
      <c r="D49" s="143" t="s">
        <v>198</v>
      </c>
      <c r="E49" s="144">
        <v>2</v>
      </c>
      <c r="F49" s="162"/>
      <c r="G49" s="146">
        <f t="shared" si="0"/>
        <v>0</v>
      </c>
    </row>
    <row r="50" spans="1:7" ht="28.8">
      <c r="A50" s="154" t="s">
        <v>2169</v>
      </c>
      <c r="B50" s="143" t="s">
        <v>3031</v>
      </c>
      <c r="C50" s="143" t="s">
        <v>3025</v>
      </c>
      <c r="D50" s="143" t="s">
        <v>198</v>
      </c>
      <c r="E50" s="144">
        <v>2</v>
      </c>
      <c r="F50" s="162"/>
      <c r="G50" s="146">
        <f t="shared" si="0"/>
        <v>0</v>
      </c>
    </row>
    <row r="51" spans="1:7" ht="28.8">
      <c r="A51" s="154" t="s">
        <v>2171</v>
      </c>
      <c r="B51" s="143" t="s">
        <v>3677</v>
      </c>
      <c r="C51" s="143" t="s">
        <v>3026</v>
      </c>
      <c r="D51" s="143" t="s">
        <v>2264</v>
      </c>
      <c r="E51" s="144">
        <v>4</v>
      </c>
      <c r="F51" s="162"/>
      <c r="G51" s="146">
        <f t="shared" si="0"/>
        <v>0</v>
      </c>
    </row>
    <row r="52" spans="1:7" ht="28.8">
      <c r="A52" s="154" t="s">
        <v>2173</v>
      </c>
      <c r="B52" s="143" t="s">
        <v>3027</v>
      </c>
      <c r="C52" s="143" t="s">
        <v>3323</v>
      </c>
      <c r="D52" s="143" t="s">
        <v>5</v>
      </c>
      <c r="E52" s="144">
        <v>18</v>
      </c>
      <c r="F52" s="162"/>
      <c r="G52" s="146">
        <f t="shared" si="0"/>
        <v>0</v>
      </c>
    </row>
    <row r="53" spans="1:7" ht="28.8">
      <c r="A53" s="154" t="s">
        <v>2175</v>
      </c>
      <c r="B53" s="143" t="s">
        <v>3678</v>
      </c>
      <c r="C53" s="143" t="s">
        <v>3324</v>
      </c>
      <c r="D53" s="143" t="s">
        <v>56</v>
      </c>
      <c r="E53" s="144">
        <v>80</v>
      </c>
      <c r="F53" s="162"/>
      <c r="G53" s="146">
        <f t="shared" si="0"/>
        <v>0</v>
      </c>
    </row>
    <row r="54" spans="1:7" ht="28.8">
      <c r="A54" s="154" t="s">
        <v>2177</v>
      </c>
      <c r="B54" s="143" t="s">
        <v>3678</v>
      </c>
      <c r="C54" s="143" t="s">
        <v>3325</v>
      </c>
      <c r="D54" s="143" t="s">
        <v>56</v>
      </c>
      <c r="E54" s="144">
        <v>34</v>
      </c>
      <c r="F54" s="162"/>
      <c r="G54" s="146">
        <f t="shared" si="0"/>
        <v>0</v>
      </c>
    </row>
    <row r="55" spans="1:7" ht="28.8">
      <c r="A55" s="154" t="s">
        <v>2179</v>
      </c>
      <c r="B55" s="143" t="s">
        <v>3679</v>
      </c>
      <c r="C55" s="143" t="s">
        <v>3028</v>
      </c>
      <c r="D55" s="143" t="s">
        <v>9</v>
      </c>
      <c r="E55" s="144">
        <v>110</v>
      </c>
      <c r="F55" s="162"/>
      <c r="G55" s="146">
        <f t="shared" si="0"/>
        <v>0</v>
      </c>
    </row>
    <row r="56" spans="1:8" ht="28.95" customHeight="1">
      <c r="A56" s="154" t="s">
        <v>2182</v>
      </c>
      <c r="B56" s="143" t="s">
        <v>3680</v>
      </c>
      <c r="C56" s="143" t="s">
        <v>3384</v>
      </c>
      <c r="D56" s="143" t="s">
        <v>9</v>
      </c>
      <c r="E56" s="144">
        <v>72</v>
      </c>
      <c r="F56" s="162"/>
      <c r="G56" s="146">
        <f t="shared" si="0"/>
        <v>0</v>
      </c>
      <c r="H56" s="1"/>
    </row>
    <row r="57" spans="1:7" ht="34.8" customHeight="1">
      <c r="A57" s="186" t="s">
        <v>3063</v>
      </c>
      <c r="B57" s="187"/>
      <c r="C57" s="187"/>
      <c r="D57" s="187"/>
      <c r="E57" s="187"/>
      <c r="F57" s="188"/>
      <c r="G57" s="147">
        <f>SUM(G8:G56)</f>
        <v>0</v>
      </c>
    </row>
    <row r="58" spans="1:7" ht="15">
      <c r="A58" s="57"/>
      <c r="B58" s="206" t="s">
        <v>3064</v>
      </c>
      <c r="C58" s="206"/>
      <c r="D58" s="54"/>
      <c r="E58" s="54"/>
      <c r="F58" s="156"/>
      <c r="G58" s="55"/>
    </row>
    <row r="59" spans="1:7" ht="30.6" customHeight="1">
      <c r="A59" s="53"/>
      <c r="B59" s="191" t="s">
        <v>3681</v>
      </c>
      <c r="C59" s="192"/>
      <c r="D59" s="54"/>
      <c r="E59" s="54"/>
      <c r="F59" s="156"/>
      <c r="G59" s="55"/>
    </row>
    <row r="60" spans="1:7" ht="28.8">
      <c r="A60" s="154" t="s">
        <v>2</v>
      </c>
      <c r="B60" s="143" t="s">
        <v>2868</v>
      </c>
      <c r="C60" s="143" t="s">
        <v>3326</v>
      </c>
      <c r="D60" s="143" t="s">
        <v>56</v>
      </c>
      <c r="E60" s="144">
        <v>605</v>
      </c>
      <c r="F60" s="155"/>
      <c r="G60" s="146">
        <f>F60*E60</f>
        <v>0</v>
      </c>
    </row>
    <row r="61" spans="1:7" ht="28.8">
      <c r="A61" s="154" t="s">
        <v>6</v>
      </c>
      <c r="B61" s="143" t="s">
        <v>2869</v>
      </c>
      <c r="C61" s="143" t="s">
        <v>3327</v>
      </c>
      <c r="D61" s="143" t="s">
        <v>56</v>
      </c>
      <c r="E61" s="144">
        <v>255</v>
      </c>
      <c r="F61" s="155"/>
      <c r="G61" s="146">
        <f aca="true" t="shared" si="1" ref="G61:G103">F61*E61</f>
        <v>0</v>
      </c>
    </row>
    <row r="62" spans="1:7" ht="28.8">
      <c r="A62" s="154" t="s">
        <v>10</v>
      </c>
      <c r="B62" s="143" t="s">
        <v>2870</v>
      </c>
      <c r="C62" s="143" t="s">
        <v>3328</v>
      </c>
      <c r="D62" s="143" t="s">
        <v>56</v>
      </c>
      <c r="E62" s="144">
        <v>168</v>
      </c>
      <c r="F62" s="155"/>
      <c r="G62" s="146">
        <f>F62*E62</f>
        <v>0</v>
      </c>
    </row>
    <row r="63" spans="1:7" ht="28.8">
      <c r="A63" s="154" t="s">
        <v>1025</v>
      </c>
      <c r="B63" s="143" t="s">
        <v>2871</v>
      </c>
      <c r="C63" s="143" t="s">
        <v>3329</v>
      </c>
      <c r="D63" s="143" t="s">
        <v>56</v>
      </c>
      <c r="E63" s="144">
        <v>95</v>
      </c>
      <c r="F63" s="155"/>
      <c r="G63" s="146">
        <f t="shared" si="1"/>
        <v>0</v>
      </c>
    </row>
    <row r="64" spans="1:7" ht="28.8">
      <c r="A64" s="154" t="s">
        <v>1028</v>
      </c>
      <c r="B64" s="143" t="s">
        <v>2872</v>
      </c>
      <c r="C64" s="143" t="s">
        <v>3330</v>
      </c>
      <c r="D64" s="143" t="s">
        <v>56</v>
      </c>
      <c r="E64" s="144">
        <v>145</v>
      </c>
      <c r="F64" s="155"/>
      <c r="G64" s="146">
        <f>F64*E64</f>
        <v>0</v>
      </c>
    </row>
    <row r="65" spans="1:7" ht="28.8">
      <c r="A65" s="154" t="s">
        <v>1031</v>
      </c>
      <c r="B65" s="143" t="s">
        <v>2873</v>
      </c>
      <c r="C65" s="143" t="s">
        <v>3331</v>
      </c>
      <c r="D65" s="143" t="s">
        <v>56</v>
      </c>
      <c r="E65" s="144">
        <v>140</v>
      </c>
      <c r="F65" s="155"/>
      <c r="G65" s="146">
        <f t="shared" si="1"/>
        <v>0</v>
      </c>
    </row>
    <row r="66" spans="1:7" ht="28.8">
      <c r="A66" s="154" t="s">
        <v>1033</v>
      </c>
      <c r="B66" s="143" t="s">
        <v>2874</v>
      </c>
      <c r="C66" s="143" t="s">
        <v>3332</v>
      </c>
      <c r="D66" s="143" t="s">
        <v>56</v>
      </c>
      <c r="E66" s="144">
        <v>10</v>
      </c>
      <c r="F66" s="155"/>
      <c r="G66" s="146">
        <f t="shared" si="1"/>
        <v>0</v>
      </c>
    </row>
    <row r="67" spans="1:7" ht="28.8">
      <c r="A67" s="154" t="s">
        <v>1035</v>
      </c>
      <c r="B67" s="143" t="s">
        <v>2875</v>
      </c>
      <c r="C67" s="143" t="s">
        <v>2876</v>
      </c>
      <c r="D67" s="143" t="s">
        <v>46</v>
      </c>
      <c r="E67" s="144">
        <v>139</v>
      </c>
      <c r="F67" s="155"/>
      <c r="G67" s="146">
        <f t="shared" si="1"/>
        <v>0</v>
      </c>
    </row>
    <row r="68" spans="1:7" ht="28.8">
      <c r="A68" s="154" t="s">
        <v>1038</v>
      </c>
      <c r="B68" s="143" t="s">
        <v>2877</v>
      </c>
      <c r="C68" s="143" t="s">
        <v>2878</v>
      </c>
      <c r="D68" s="143" t="s">
        <v>46</v>
      </c>
      <c r="E68" s="144">
        <v>45</v>
      </c>
      <c r="F68" s="155"/>
      <c r="G68" s="146">
        <f t="shared" si="1"/>
        <v>0</v>
      </c>
    </row>
    <row r="69" spans="1:7" ht="28.8">
      <c r="A69" s="154" t="s">
        <v>1040</v>
      </c>
      <c r="B69" s="143" t="s">
        <v>2403</v>
      </c>
      <c r="C69" s="143" t="s">
        <v>3682</v>
      </c>
      <c r="D69" s="143" t="s">
        <v>56</v>
      </c>
      <c r="E69" s="144">
        <v>60</v>
      </c>
      <c r="F69" s="155"/>
      <c r="G69" s="146">
        <f t="shared" si="1"/>
        <v>0</v>
      </c>
    </row>
    <row r="70" spans="1:7" ht="28.8">
      <c r="A70" s="154" t="s">
        <v>1539</v>
      </c>
      <c r="B70" s="143" t="s">
        <v>2879</v>
      </c>
      <c r="C70" s="143" t="s">
        <v>3683</v>
      </c>
      <c r="D70" s="143" t="s">
        <v>46</v>
      </c>
      <c r="E70" s="144">
        <v>20</v>
      </c>
      <c r="F70" s="155"/>
      <c r="G70" s="146">
        <f t="shared" si="1"/>
        <v>0</v>
      </c>
    </row>
    <row r="71" spans="1:7" ht="28.8">
      <c r="A71" s="154" t="s">
        <v>1541</v>
      </c>
      <c r="B71" s="143" t="s">
        <v>2880</v>
      </c>
      <c r="C71" s="143" t="s">
        <v>2881</v>
      </c>
      <c r="D71" s="143" t="s">
        <v>46</v>
      </c>
      <c r="E71" s="144">
        <v>20</v>
      </c>
      <c r="F71" s="155"/>
      <c r="G71" s="146">
        <f t="shared" si="1"/>
        <v>0</v>
      </c>
    </row>
    <row r="72" spans="1:7" ht="28.8">
      <c r="A72" s="154" t="s">
        <v>1545</v>
      </c>
      <c r="B72" s="143" t="s">
        <v>2882</v>
      </c>
      <c r="C72" s="143" t="s">
        <v>2883</v>
      </c>
      <c r="D72" s="143" t="s">
        <v>46</v>
      </c>
      <c r="E72" s="144">
        <v>13</v>
      </c>
      <c r="F72" s="155"/>
      <c r="G72" s="146">
        <f t="shared" si="1"/>
        <v>0</v>
      </c>
    </row>
    <row r="73" spans="1:7" ht="28.8">
      <c r="A73" s="154" t="s">
        <v>1547</v>
      </c>
      <c r="B73" s="143" t="s">
        <v>2884</v>
      </c>
      <c r="C73" s="143" t="s">
        <v>2885</v>
      </c>
      <c r="D73" s="143" t="s">
        <v>46</v>
      </c>
      <c r="E73" s="144">
        <v>8</v>
      </c>
      <c r="F73" s="155"/>
      <c r="G73" s="146">
        <f t="shared" si="1"/>
        <v>0</v>
      </c>
    </row>
    <row r="74" spans="1:7" ht="28.8">
      <c r="A74" s="154" t="s">
        <v>2103</v>
      </c>
      <c r="B74" s="143" t="s">
        <v>2886</v>
      </c>
      <c r="C74" s="143" t="s">
        <v>2887</v>
      </c>
      <c r="D74" s="143" t="s">
        <v>46</v>
      </c>
      <c r="E74" s="144">
        <v>3</v>
      </c>
      <c r="F74" s="155"/>
      <c r="G74" s="146">
        <f t="shared" si="1"/>
        <v>0</v>
      </c>
    </row>
    <row r="75" spans="1:7" ht="28.8">
      <c r="A75" s="154" t="s">
        <v>2104</v>
      </c>
      <c r="B75" s="143" t="s">
        <v>2888</v>
      </c>
      <c r="C75" s="143" t="s">
        <v>2889</v>
      </c>
      <c r="D75" s="143" t="s">
        <v>46</v>
      </c>
      <c r="E75" s="144">
        <v>5</v>
      </c>
      <c r="F75" s="155"/>
      <c r="G75" s="146">
        <f t="shared" si="1"/>
        <v>0</v>
      </c>
    </row>
    <row r="76" spans="1:7" ht="28.8">
      <c r="A76" s="154" t="s">
        <v>2105</v>
      </c>
      <c r="B76" s="143" t="s">
        <v>2890</v>
      </c>
      <c r="C76" s="143" t="s">
        <v>2891</v>
      </c>
      <c r="D76" s="143" t="s">
        <v>46</v>
      </c>
      <c r="E76" s="144">
        <v>8</v>
      </c>
      <c r="F76" s="155"/>
      <c r="G76" s="146">
        <f t="shared" si="1"/>
        <v>0</v>
      </c>
    </row>
    <row r="77" spans="1:7" ht="28.8">
      <c r="A77" s="154" t="s">
        <v>2106</v>
      </c>
      <c r="B77" s="143" t="s">
        <v>2879</v>
      </c>
      <c r="C77" s="143" t="s">
        <v>3684</v>
      </c>
      <c r="D77" s="143" t="s">
        <v>46</v>
      </c>
      <c r="E77" s="144">
        <v>102</v>
      </c>
      <c r="F77" s="155"/>
      <c r="G77" s="146">
        <f t="shared" si="1"/>
        <v>0</v>
      </c>
    </row>
    <row r="78" spans="1:7" ht="28.8">
      <c r="A78" s="154" t="s">
        <v>2130</v>
      </c>
      <c r="B78" s="143" t="s">
        <v>2879</v>
      </c>
      <c r="C78" s="143" t="s">
        <v>2892</v>
      </c>
      <c r="D78" s="143" t="s">
        <v>46</v>
      </c>
      <c r="E78" s="144">
        <v>45</v>
      </c>
      <c r="F78" s="155"/>
      <c r="G78" s="146">
        <f t="shared" si="1"/>
        <v>0</v>
      </c>
    </row>
    <row r="79" spans="1:7" ht="28.8">
      <c r="A79" s="154" t="s">
        <v>2132</v>
      </c>
      <c r="B79" s="143" t="s">
        <v>2879</v>
      </c>
      <c r="C79" s="143" t="s">
        <v>2893</v>
      </c>
      <c r="D79" s="143" t="s">
        <v>46</v>
      </c>
      <c r="E79" s="144">
        <v>13</v>
      </c>
      <c r="F79" s="155"/>
      <c r="G79" s="146">
        <f t="shared" si="1"/>
        <v>0</v>
      </c>
    </row>
    <row r="80" spans="1:7" ht="28.8">
      <c r="A80" s="154" t="s">
        <v>2133</v>
      </c>
      <c r="B80" s="143" t="s">
        <v>2879</v>
      </c>
      <c r="C80" s="143" t="s">
        <v>3685</v>
      </c>
      <c r="D80" s="143" t="s">
        <v>46</v>
      </c>
      <c r="E80" s="144">
        <v>13</v>
      </c>
      <c r="F80" s="155"/>
      <c r="G80" s="146">
        <f t="shared" si="1"/>
        <v>0</v>
      </c>
    </row>
    <row r="81" spans="1:7" ht="28.8">
      <c r="A81" s="154" t="s">
        <v>2134</v>
      </c>
      <c r="B81" s="143" t="s">
        <v>2879</v>
      </c>
      <c r="C81" s="143" t="s">
        <v>3686</v>
      </c>
      <c r="D81" s="143" t="s">
        <v>46</v>
      </c>
      <c r="E81" s="144">
        <v>4</v>
      </c>
      <c r="F81" s="155"/>
      <c r="G81" s="146">
        <f t="shared" si="1"/>
        <v>0</v>
      </c>
    </row>
    <row r="82" spans="1:7" ht="28.8">
      <c r="A82" s="154" t="s">
        <v>2135</v>
      </c>
      <c r="B82" s="143" t="s">
        <v>2879</v>
      </c>
      <c r="C82" s="143" t="s">
        <v>3687</v>
      </c>
      <c r="D82" s="143" t="s">
        <v>46</v>
      </c>
      <c r="E82" s="144">
        <v>12</v>
      </c>
      <c r="F82" s="155"/>
      <c r="G82" s="146">
        <f t="shared" si="1"/>
        <v>0</v>
      </c>
    </row>
    <row r="83" spans="1:7" ht="28.8">
      <c r="A83" s="154" t="s">
        <v>2137</v>
      </c>
      <c r="B83" s="143" t="s">
        <v>2880</v>
      </c>
      <c r="C83" s="143" t="s">
        <v>3688</v>
      </c>
      <c r="D83" s="143" t="s">
        <v>46</v>
      </c>
      <c r="E83" s="144">
        <v>4</v>
      </c>
      <c r="F83" s="155"/>
      <c r="G83" s="146">
        <f t="shared" si="1"/>
        <v>0</v>
      </c>
    </row>
    <row r="84" spans="1:7" ht="28.8">
      <c r="A84" s="154" t="s">
        <v>2138</v>
      </c>
      <c r="B84" s="143" t="s">
        <v>3689</v>
      </c>
      <c r="C84" s="143" t="s">
        <v>3690</v>
      </c>
      <c r="D84" s="143" t="s">
        <v>46</v>
      </c>
      <c r="E84" s="144">
        <v>1</v>
      </c>
      <c r="F84" s="155"/>
      <c r="G84" s="146">
        <f t="shared" si="1"/>
        <v>0</v>
      </c>
    </row>
    <row r="85" spans="1:7" ht="28.8">
      <c r="A85" s="154" t="s">
        <v>2139</v>
      </c>
      <c r="B85" s="143" t="s">
        <v>2894</v>
      </c>
      <c r="C85" s="143" t="s">
        <v>3691</v>
      </c>
      <c r="D85" s="143" t="s">
        <v>46</v>
      </c>
      <c r="E85" s="144">
        <v>1</v>
      </c>
      <c r="F85" s="155"/>
      <c r="G85" s="146">
        <f t="shared" si="1"/>
        <v>0</v>
      </c>
    </row>
    <row r="86" spans="1:7" ht="28.8">
      <c r="A86" s="154" t="s">
        <v>2140</v>
      </c>
      <c r="B86" s="143" t="s">
        <v>2343</v>
      </c>
      <c r="C86" s="143" t="s">
        <v>2895</v>
      </c>
      <c r="D86" s="143" t="s">
        <v>46</v>
      </c>
      <c r="E86" s="144">
        <v>3</v>
      </c>
      <c r="F86" s="155"/>
      <c r="G86" s="146">
        <f t="shared" si="1"/>
        <v>0</v>
      </c>
    </row>
    <row r="87" spans="1:7" ht="28.8">
      <c r="A87" s="154" t="s">
        <v>2142</v>
      </c>
      <c r="B87" s="143" t="s">
        <v>2896</v>
      </c>
      <c r="C87" s="143" t="s">
        <v>3333</v>
      </c>
      <c r="D87" s="143" t="s">
        <v>2264</v>
      </c>
      <c r="E87" s="144">
        <v>18</v>
      </c>
      <c r="F87" s="155"/>
      <c r="G87" s="146">
        <f t="shared" si="1"/>
        <v>0</v>
      </c>
    </row>
    <row r="88" spans="1:7" ht="28.8">
      <c r="A88" s="154" t="s">
        <v>2143</v>
      </c>
      <c r="B88" s="143" t="s">
        <v>2897</v>
      </c>
      <c r="C88" s="143" t="s">
        <v>2898</v>
      </c>
      <c r="D88" s="143" t="s">
        <v>56</v>
      </c>
      <c r="E88" s="144">
        <v>1478</v>
      </c>
      <c r="F88" s="155"/>
      <c r="G88" s="146">
        <f t="shared" si="1"/>
        <v>0</v>
      </c>
    </row>
    <row r="89" spans="1:7" ht="28.8">
      <c r="A89" s="154" t="s">
        <v>2145</v>
      </c>
      <c r="B89" s="143" t="s">
        <v>3692</v>
      </c>
      <c r="C89" s="143" t="s">
        <v>2899</v>
      </c>
      <c r="D89" s="143" t="s">
        <v>56</v>
      </c>
      <c r="E89" s="144">
        <v>1478</v>
      </c>
      <c r="F89" s="155"/>
      <c r="G89" s="146">
        <f t="shared" si="1"/>
        <v>0</v>
      </c>
    </row>
    <row r="90" spans="1:7" ht="28.8">
      <c r="A90" s="154" t="s">
        <v>2146</v>
      </c>
      <c r="B90" s="143" t="s">
        <v>2242</v>
      </c>
      <c r="C90" s="143" t="s">
        <v>3693</v>
      </c>
      <c r="D90" s="143" t="s">
        <v>56</v>
      </c>
      <c r="E90" s="144">
        <v>330</v>
      </c>
      <c r="F90" s="155"/>
      <c r="G90" s="146">
        <f t="shared" si="1"/>
        <v>0</v>
      </c>
    </row>
    <row r="91" spans="1:7" ht="28.8">
      <c r="A91" s="154" t="s">
        <v>2147</v>
      </c>
      <c r="B91" s="143" t="s">
        <v>2245</v>
      </c>
      <c r="C91" s="143" t="s">
        <v>3694</v>
      </c>
      <c r="D91" s="143" t="s">
        <v>56</v>
      </c>
      <c r="E91" s="144">
        <v>90</v>
      </c>
      <c r="F91" s="155"/>
      <c r="G91" s="146">
        <f t="shared" si="1"/>
        <v>0</v>
      </c>
    </row>
    <row r="92" spans="1:7" ht="28.8">
      <c r="A92" s="154" t="s">
        <v>2148</v>
      </c>
      <c r="B92" s="143" t="s">
        <v>2245</v>
      </c>
      <c r="C92" s="143" t="s">
        <v>3695</v>
      </c>
      <c r="D92" s="143" t="s">
        <v>56</v>
      </c>
      <c r="E92" s="144">
        <v>84</v>
      </c>
      <c r="F92" s="155"/>
      <c r="G92" s="146">
        <f t="shared" si="1"/>
        <v>0</v>
      </c>
    </row>
    <row r="93" spans="1:7" ht="28.8">
      <c r="A93" s="154" t="s">
        <v>2149</v>
      </c>
      <c r="B93" s="143" t="s">
        <v>2245</v>
      </c>
      <c r="C93" s="143" t="s">
        <v>3696</v>
      </c>
      <c r="D93" s="143" t="s">
        <v>56</v>
      </c>
      <c r="E93" s="144">
        <v>55</v>
      </c>
      <c r="F93" s="155"/>
      <c r="G93" s="146">
        <f t="shared" si="1"/>
        <v>0</v>
      </c>
    </row>
    <row r="94" spans="1:7" ht="28.8">
      <c r="A94" s="154" t="s">
        <v>2150</v>
      </c>
      <c r="B94" s="143" t="s">
        <v>2245</v>
      </c>
      <c r="C94" s="143" t="s">
        <v>3697</v>
      </c>
      <c r="D94" s="143" t="s">
        <v>56</v>
      </c>
      <c r="E94" s="144">
        <v>80</v>
      </c>
      <c r="F94" s="155"/>
      <c r="G94" s="146">
        <f t="shared" si="1"/>
        <v>0</v>
      </c>
    </row>
    <row r="95" spans="1:7" ht="28.8">
      <c r="A95" s="154" t="s">
        <v>2153</v>
      </c>
      <c r="B95" s="143" t="s">
        <v>2245</v>
      </c>
      <c r="C95" s="143" t="s">
        <v>3698</v>
      </c>
      <c r="D95" s="143" t="s">
        <v>56</v>
      </c>
      <c r="E95" s="144">
        <v>30</v>
      </c>
      <c r="F95" s="155"/>
      <c r="G95" s="146">
        <f t="shared" si="1"/>
        <v>0</v>
      </c>
    </row>
    <row r="96" spans="1:7" ht="28.8">
      <c r="A96" s="154" t="s">
        <v>2155</v>
      </c>
      <c r="B96" s="143" t="s">
        <v>2245</v>
      </c>
      <c r="C96" s="143" t="s">
        <v>3699</v>
      </c>
      <c r="D96" s="143" t="s">
        <v>56</v>
      </c>
      <c r="E96" s="144">
        <v>10</v>
      </c>
      <c r="F96" s="155"/>
      <c r="G96" s="146">
        <f t="shared" si="1"/>
        <v>0</v>
      </c>
    </row>
    <row r="97" spans="1:7" ht="28.8">
      <c r="A97" s="154" t="s">
        <v>2158</v>
      </c>
      <c r="B97" s="143" t="s">
        <v>2900</v>
      </c>
      <c r="C97" s="143" t="s">
        <v>3700</v>
      </c>
      <c r="D97" s="143" t="s">
        <v>56</v>
      </c>
      <c r="E97" s="144">
        <v>190</v>
      </c>
      <c r="F97" s="155"/>
      <c r="G97" s="146">
        <f t="shared" si="1"/>
        <v>0</v>
      </c>
    </row>
    <row r="98" spans="1:7" ht="28.8">
      <c r="A98" s="154" t="s">
        <v>2161</v>
      </c>
      <c r="B98" s="143" t="s">
        <v>2242</v>
      </c>
      <c r="C98" s="143" t="s">
        <v>3701</v>
      </c>
      <c r="D98" s="143" t="s">
        <v>56</v>
      </c>
      <c r="E98" s="144">
        <v>275</v>
      </c>
      <c r="F98" s="155"/>
      <c r="G98" s="146">
        <f t="shared" si="1"/>
        <v>0</v>
      </c>
    </row>
    <row r="99" spans="1:7" ht="28.8">
      <c r="A99" s="154" t="s">
        <v>2163</v>
      </c>
      <c r="B99" s="143" t="s">
        <v>2245</v>
      </c>
      <c r="C99" s="143" t="s">
        <v>3702</v>
      </c>
      <c r="D99" s="143" t="s">
        <v>56</v>
      </c>
      <c r="E99" s="144">
        <v>165</v>
      </c>
      <c r="F99" s="155"/>
      <c r="G99" s="146">
        <f t="shared" si="1"/>
        <v>0</v>
      </c>
    </row>
    <row r="100" spans="1:7" ht="28.8">
      <c r="A100" s="154" t="s">
        <v>2165</v>
      </c>
      <c r="B100" s="143" t="s">
        <v>2245</v>
      </c>
      <c r="C100" s="143" t="s">
        <v>3703</v>
      </c>
      <c r="D100" s="143" t="s">
        <v>56</v>
      </c>
      <c r="E100" s="144">
        <v>84</v>
      </c>
      <c r="F100" s="155"/>
      <c r="G100" s="146">
        <f t="shared" si="1"/>
        <v>0</v>
      </c>
    </row>
    <row r="101" spans="1:7" ht="28.8">
      <c r="A101" s="154" t="s">
        <v>2167</v>
      </c>
      <c r="B101" s="143" t="s">
        <v>2245</v>
      </c>
      <c r="C101" s="143" t="s">
        <v>3704</v>
      </c>
      <c r="D101" s="143" t="s">
        <v>56</v>
      </c>
      <c r="E101" s="144">
        <v>40</v>
      </c>
      <c r="F101" s="155"/>
      <c r="G101" s="146">
        <f t="shared" si="1"/>
        <v>0</v>
      </c>
    </row>
    <row r="102" spans="1:7" ht="28.8">
      <c r="A102" s="154" t="s">
        <v>2169</v>
      </c>
      <c r="B102" s="143" t="s">
        <v>2245</v>
      </c>
      <c r="C102" s="143" t="s">
        <v>3705</v>
      </c>
      <c r="D102" s="143" t="s">
        <v>56</v>
      </c>
      <c r="E102" s="144">
        <v>30</v>
      </c>
      <c r="F102" s="155"/>
      <c r="G102" s="146">
        <f t="shared" si="1"/>
        <v>0</v>
      </c>
    </row>
    <row r="103" spans="1:7" ht="39" customHeight="1">
      <c r="A103" s="154" t="s">
        <v>2171</v>
      </c>
      <c r="B103" s="143" t="s">
        <v>2245</v>
      </c>
      <c r="C103" s="143" t="s">
        <v>3706</v>
      </c>
      <c r="D103" s="143" t="s">
        <v>56</v>
      </c>
      <c r="E103" s="144">
        <v>110</v>
      </c>
      <c r="F103" s="155"/>
      <c r="G103" s="146">
        <f t="shared" si="1"/>
        <v>0</v>
      </c>
    </row>
    <row r="104" spans="1:7" ht="31.8" customHeight="1">
      <c r="A104" s="186" t="s">
        <v>3707</v>
      </c>
      <c r="B104" s="187"/>
      <c r="C104" s="187"/>
      <c r="D104" s="187"/>
      <c r="E104" s="187"/>
      <c r="F104" s="188"/>
      <c r="G104" s="147">
        <f>SUM(G60:G103)</f>
        <v>0</v>
      </c>
    </row>
    <row r="105" spans="1:7" ht="17.4" customHeight="1">
      <c r="A105" s="95"/>
      <c r="B105" s="191" t="s">
        <v>3708</v>
      </c>
      <c r="C105" s="192"/>
      <c r="D105" s="53"/>
      <c r="E105" s="54"/>
      <c r="F105" s="157"/>
      <c r="G105" s="56"/>
    </row>
    <row r="106" spans="1:7" ht="43.2">
      <c r="A106" s="154" t="s">
        <v>2901</v>
      </c>
      <c r="B106" s="143" t="s">
        <v>2902</v>
      </c>
      <c r="C106" s="143" t="s">
        <v>3334</v>
      </c>
      <c r="D106" s="143" t="s">
        <v>56</v>
      </c>
      <c r="E106" s="144">
        <v>64</v>
      </c>
      <c r="F106" s="155"/>
      <c r="G106" s="146">
        <f aca="true" t="shared" si="2" ref="G106:G125">F106*E106</f>
        <v>0</v>
      </c>
    </row>
    <row r="107" spans="1:7" ht="43.2">
      <c r="A107" s="154" t="s">
        <v>2903</v>
      </c>
      <c r="B107" s="143" t="s">
        <v>2397</v>
      </c>
      <c r="C107" s="143" t="s">
        <v>3335</v>
      </c>
      <c r="D107" s="143" t="s">
        <v>56</v>
      </c>
      <c r="E107" s="144">
        <v>26</v>
      </c>
      <c r="F107" s="155"/>
      <c r="G107" s="146">
        <f t="shared" si="2"/>
        <v>0</v>
      </c>
    </row>
    <row r="108" spans="1:7" ht="43.2">
      <c r="A108" s="154" t="s">
        <v>2904</v>
      </c>
      <c r="B108" s="143" t="s">
        <v>2905</v>
      </c>
      <c r="C108" s="143" t="s">
        <v>3336</v>
      </c>
      <c r="D108" s="143" t="s">
        <v>56</v>
      </c>
      <c r="E108" s="144">
        <v>45</v>
      </c>
      <c r="F108" s="155"/>
      <c r="G108" s="146">
        <f t="shared" si="2"/>
        <v>0</v>
      </c>
    </row>
    <row r="109" spans="1:7" ht="43.2">
      <c r="A109" s="154" t="s">
        <v>2906</v>
      </c>
      <c r="B109" s="143" t="s">
        <v>2400</v>
      </c>
      <c r="C109" s="143" t="s">
        <v>3709</v>
      </c>
      <c r="D109" s="143" t="s">
        <v>56</v>
      </c>
      <c r="E109" s="144">
        <v>105</v>
      </c>
      <c r="F109" s="155"/>
      <c r="G109" s="146">
        <f t="shared" si="2"/>
        <v>0</v>
      </c>
    </row>
    <row r="110" spans="1:7" ht="43.2">
      <c r="A110" s="154" t="s">
        <v>2907</v>
      </c>
      <c r="B110" s="143" t="s">
        <v>2908</v>
      </c>
      <c r="C110" s="143" t="s">
        <v>3710</v>
      </c>
      <c r="D110" s="143" t="s">
        <v>56</v>
      </c>
      <c r="E110" s="144">
        <v>60</v>
      </c>
      <c r="F110" s="155"/>
      <c r="G110" s="146">
        <f t="shared" si="2"/>
        <v>0</v>
      </c>
    </row>
    <row r="111" spans="1:7" ht="43.2">
      <c r="A111" s="154" t="s">
        <v>2909</v>
      </c>
      <c r="B111" s="143" t="s">
        <v>2403</v>
      </c>
      <c r="C111" s="143" t="s">
        <v>3711</v>
      </c>
      <c r="D111" s="143" t="s">
        <v>56</v>
      </c>
      <c r="E111" s="144">
        <v>190</v>
      </c>
      <c r="F111" s="155"/>
      <c r="G111" s="146">
        <f t="shared" si="2"/>
        <v>0</v>
      </c>
    </row>
    <row r="112" spans="1:7" ht="28.8">
      <c r="A112" s="154" t="s">
        <v>2910</v>
      </c>
      <c r="B112" s="143" t="s">
        <v>2911</v>
      </c>
      <c r="C112" s="143" t="s">
        <v>3337</v>
      </c>
      <c r="D112" s="143" t="s">
        <v>46</v>
      </c>
      <c r="E112" s="144">
        <v>32</v>
      </c>
      <c r="F112" s="155"/>
      <c r="G112" s="146">
        <f t="shared" si="2"/>
        <v>0</v>
      </c>
    </row>
    <row r="113" spans="1:7" ht="28.8">
      <c r="A113" s="154" t="s">
        <v>2912</v>
      </c>
      <c r="B113" s="143" t="s">
        <v>2888</v>
      </c>
      <c r="C113" s="143" t="s">
        <v>2913</v>
      </c>
      <c r="D113" s="143" t="s">
        <v>46</v>
      </c>
      <c r="E113" s="144">
        <v>2</v>
      </c>
      <c r="F113" s="155"/>
      <c r="G113" s="146">
        <f t="shared" si="2"/>
        <v>0</v>
      </c>
    </row>
    <row r="114" spans="1:7" ht="28.8">
      <c r="A114" s="154" t="s">
        <v>2914</v>
      </c>
      <c r="B114" s="143" t="s">
        <v>2890</v>
      </c>
      <c r="C114" s="143" t="s">
        <v>2915</v>
      </c>
      <c r="D114" s="143" t="s">
        <v>46</v>
      </c>
      <c r="E114" s="144">
        <v>2</v>
      </c>
      <c r="F114" s="155"/>
      <c r="G114" s="146">
        <f t="shared" si="2"/>
        <v>0</v>
      </c>
    </row>
    <row r="115" spans="1:7" ht="28.8">
      <c r="A115" s="154" t="s">
        <v>2916</v>
      </c>
      <c r="B115" s="143" t="s">
        <v>2422</v>
      </c>
      <c r="C115" s="143" t="s">
        <v>3712</v>
      </c>
      <c r="D115" s="143" t="s">
        <v>46</v>
      </c>
      <c r="E115" s="144">
        <v>1</v>
      </c>
      <c r="F115" s="155"/>
      <c r="G115" s="146">
        <f t="shared" si="2"/>
        <v>0</v>
      </c>
    </row>
    <row r="116" spans="1:7" ht="28.8">
      <c r="A116" s="154" t="s">
        <v>2917</v>
      </c>
      <c r="B116" s="143" t="s">
        <v>2918</v>
      </c>
      <c r="C116" s="143" t="s">
        <v>3713</v>
      </c>
      <c r="D116" s="143" t="s">
        <v>46</v>
      </c>
      <c r="E116" s="144">
        <v>22</v>
      </c>
      <c r="F116" s="155"/>
      <c r="G116" s="146">
        <f t="shared" si="2"/>
        <v>0</v>
      </c>
    </row>
    <row r="117" spans="1:7" ht="28.8">
      <c r="A117" s="154" t="s">
        <v>2919</v>
      </c>
      <c r="B117" s="143" t="s">
        <v>2918</v>
      </c>
      <c r="C117" s="143" t="s">
        <v>3714</v>
      </c>
      <c r="D117" s="143" t="s">
        <v>46</v>
      </c>
      <c r="E117" s="144">
        <v>10</v>
      </c>
      <c r="F117" s="155"/>
      <c r="G117" s="146">
        <f t="shared" si="2"/>
        <v>0</v>
      </c>
    </row>
    <row r="118" spans="1:7" ht="28.8">
      <c r="A118" s="154" t="s">
        <v>2920</v>
      </c>
      <c r="B118" s="143" t="s">
        <v>2921</v>
      </c>
      <c r="C118" s="143" t="s">
        <v>2922</v>
      </c>
      <c r="D118" s="143" t="s">
        <v>56</v>
      </c>
      <c r="E118" s="144">
        <v>490</v>
      </c>
      <c r="F118" s="155"/>
      <c r="G118" s="146">
        <f t="shared" si="2"/>
        <v>0</v>
      </c>
    </row>
    <row r="119" spans="1:7" ht="28.8">
      <c r="A119" s="154" t="s">
        <v>2923</v>
      </c>
      <c r="B119" s="143" t="s">
        <v>3692</v>
      </c>
      <c r="C119" s="143" t="s">
        <v>3338</v>
      </c>
      <c r="D119" s="143" t="s">
        <v>56</v>
      </c>
      <c r="E119" s="144">
        <v>490</v>
      </c>
      <c r="F119" s="155"/>
      <c r="G119" s="146">
        <f t="shared" si="2"/>
        <v>0</v>
      </c>
    </row>
    <row r="120" spans="1:7" ht="28.8">
      <c r="A120" s="154" t="s">
        <v>2924</v>
      </c>
      <c r="B120" s="143" t="s">
        <v>2896</v>
      </c>
      <c r="C120" s="143" t="s">
        <v>3333</v>
      </c>
      <c r="D120" s="143" t="s">
        <v>2264</v>
      </c>
      <c r="E120" s="144">
        <v>46</v>
      </c>
      <c r="F120" s="155"/>
      <c r="G120" s="146">
        <f t="shared" si="2"/>
        <v>0</v>
      </c>
    </row>
    <row r="121" spans="1:7" ht="28.8">
      <c r="A121" s="154" t="s">
        <v>2925</v>
      </c>
      <c r="B121" s="143" t="s">
        <v>2242</v>
      </c>
      <c r="C121" s="143" t="s">
        <v>2926</v>
      </c>
      <c r="D121" s="143" t="s">
        <v>56</v>
      </c>
      <c r="E121" s="144">
        <v>64</v>
      </c>
      <c r="F121" s="155"/>
      <c r="G121" s="146">
        <f t="shared" si="2"/>
        <v>0</v>
      </c>
    </row>
    <row r="122" spans="1:7" ht="28.8">
      <c r="A122" s="154" t="s">
        <v>2927</v>
      </c>
      <c r="B122" s="143" t="s">
        <v>2245</v>
      </c>
      <c r="C122" s="143" t="s">
        <v>2928</v>
      </c>
      <c r="D122" s="143" t="s">
        <v>56</v>
      </c>
      <c r="E122" s="144">
        <v>26</v>
      </c>
      <c r="F122" s="155"/>
      <c r="G122" s="146">
        <f t="shared" si="2"/>
        <v>0</v>
      </c>
    </row>
    <row r="123" spans="1:7" ht="28.8">
      <c r="A123" s="154" t="s">
        <v>2929</v>
      </c>
      <c r="B123" s="143" t="s">
        <v>2245</v>
      </c>
      <c r="C123" s="143" t="s">
        <v>2930</v>
      </c>
      <c r="D123" s="143" t="s">
        <v>56</v>
      </c>
      <c r="E123" s="144">
        <v>45</v>
      </c>
      <c r="F123" s="155"/>
      <c r="G123" s="146">
        <f t="shared" si="2"/>
        <v>0</v>
      </c>
    </row>
    <row r="124" spans="1:7" ht="28.8">
      <c r="A124" s="154" t="s">
        <v>2931</v>
      </c>
      <c r="B124" s="143" t="s">
        <v>2932</v>
      </c>
      <c r="C124" s="143" t="s">
        <v>2933</v>
      </c>
      <c r="D124" s="143" t="s">
        <v>56</v>
      </c>
      <c r="E124" s="144">
        <v>105</v>
      </c>
      <c r="F124" s="155"/>
      <c r="G124" s="146">
        <f t="shared" si="2"/>
        <v>0</v>
      </c>
    </row>
    <row r="125" spans="1:7" ht="28.8">
      <c r="A125" s="154" t="s">
        <v>2934</v>
      </c>
      <c r="B125" s="143" t="s">
        <v>2932</v>
      </c>
      <c r="C125" s="143" t="s">
        <v>2935</v>
      </c>
      <c r="D125" s="143" t="s">
        <v>56</v>
      </c>
      <c r="E125" s="144">
        <v>60</v>
      </c>
      <c r="F125" s="155"/>
      <c r="G125" s="146">
        <f t="shared" si="2"/>
        <v>0</v>
      </c>
    </row>
    <row r="126" spans="1:7" ht="37.5" customHeight="1">
      <c r="A126" s="154" t="s">
        <v>2936</v>
      </c>
      <c r="B126" s="143" t="s">
        <v>2900</v>
      </c>
      <c r="C126" s="143" t="s">
        <v>2937</v>
      </c>
      <c r="D126" s="143" t="s">
        <v>56</v>
      </c>
      <c r="E126" s="144">
        <v>190</v>
      </c>
      <c r="F126" s="155"/>
      <c r="G126" s="146">
        <f>F126*E126</f>
        <v>0</v>
      </c>
    </row>
    <row r="127" spans="1:7" ht="30.6" customHeight="1">
      <c r="A127" s="186" t="s">
        <v>3715</v>
      </c>
      <c r="B127" s="187"/>
      <c r="C127" s="187"/>
      <c r="D127" s="187"/>
      <c r="E127" s="187"/>
      <c r="F127" s="188"/>
      <c r="G127" s="147">
        <f>SUM(G106:G126)</f>
        <v>0</v>
      </c>
    </row>
    <row r="128" spans="1:7" ht="15">
      <c r="A128" s="95"/>
      <c r="B128" s="191" t="s">
        <v>3716</v>
      </c>
      <c r="C128" s="192"/>
      <c r="D128" s="53"/>
      <c r="E128" s="54"/>
      <c r="F128" s="157"/>
      <c r="G128" s="56"/>
    </row>
    <row r="129" spans="1:7" ht="28.8">
      <c r="A129" s="154" t="s">
        <v>159</v>
      </c>
      <c r="B129" s="143" t="s">
        <v>2938</v>
      </c>
      <c r="C129" s="143" t="s">
        <v>2939</v>
      </c>
      <c r="D129" s="143" t="s">
        <v>5</v>
      </c>
      <c r="E129" s="144">
        <v>10.9</v>
      </c>
      <c r="F129" s="155"/>
      <c r="G129" s="146">
        <f>F129*E129</f>
        <v>0</v>
      </c>
    </row>
    <row r="130" spans="1:7" ht="28.8">
      <c r="A130" s="154" t="s">
        <v>161</v>
      </c>
      <c r="B130" s="143" t="s">
        <v>2940</v>
      </c>
      <c r="C130" s="143" t="s">
        <v>2941</v>
      </c>
      <c r="D130" s="143" t="s">
        <v>5</v>
      </c>
      <c r="E130" s="144">
        <v>10.9</v>
      </c>
      <c r="F130" s="155"/>
      <c r="G130" s="146">
        <f aca="true" t="shared" si="3" ref="G130:G153">F130*E130</f>
        <v>0</v>
      </c>
    </row>
    <row r="131" spans="1:7" ht="28.8">
      <c r="A131" s="154" t="s">
        <v>163</v>
      </c>
      <c r="B131" s="143" t="s">
        <v>2942</v>
      </c>
      <c r="C131" s="143" t="s">
        <v>3717</v>
      </c>
      <c r="D131" s="143" t="s">
        <v>56</v>
      </c>
      <c r="E131" s="144">
        <v>16</v>
      </c>
      <c r="F131" s="155"/>
      <c r="G131" s="146">
        <f t="shared" si="3"/>
        <v>0</v>
      </c>
    </row>
    <row r="132" spans="1:7" ht="28.8">
      <c r="A132" s="154" t="s">
        <v>165</v>
      </c>
      <c r="B132" s="143" t="s">
        <v>2943</v>
      </c>
      <c r="C132" s="143" t="s">
        <v>2944</v>
      </c>
      <c r="D132" s="143" t="s">
        <v>56</v>
      </c>
      <c r="E132" s="144">
        <v>28</v>
      </c>
      <c r="F132" s="155"/>
      <c r="G132" s="146">
        <f t="shared" si="3"/>
        <v>0</v>
      </c>
    </row>
    <row r="133" spans="1:7" ht="28.8">
      <c r="A133" s="154" t="s">
        <v>167</v>
      </c>
      <c r="B133" s="143" t="s">
        <v>2943</v>
      </c>
      <c r="C133" s="143" t="s">
        <v>2945</v>
      </c>
      <c r="D133" s="143" t="s">
        <v>56</v>
      </c>
      <c r="E133" s="144">
        <v>58</v>
      </c>
      <c r="F133" s="155"/>
      <c r="G133" s="146">
        <f t="shared" si="3"/>
        <v>0</v>
      </c>
    </row>
    <row r="134" spans="1:7" ht="28.8">
      <c r="A134" s="154" t="s">
        <v>169</v>
      </c>
      <c r="B134" s="143" t="s">
        <v>2946</v>
      </c>
      <c r="C134" s="143" t="s">
        <v>2947</v>
      </c>
      <c r="D134" s="143" t="s">
        <v>56</v>
      </c>
      <c r="E134" s="144">
        <v>134</v>
      </c>
      <c r="F134" s="155"/>
      <c r="G134" s="146">
        <f t="shared" si="3"/>
        <v>0</v>
      </c>
    </row>
    <row r="135" spans="1:7" ht="28.8">
      <c r="A135" s="154" t="s">
        <v>171</v>
      </c>
      <c r="B135" s="143" t="s">
        <v>2948</v>
      </c>
      <c r="C135" s="143" t="s">
        <v>2949</v>
      </c>
      <c r="D135" s="143" t="s">
        <v>56</v>
      </c>
      <c r="E135" s="144">
        <v>350</v>
      </c>
      <c r="F135" s="155"/>
      <c r="G135" s="146">
        <f t="shared" si="3"/>
        <v>0</v>
      </c>
    </row>
    <row r="136" spans="1:7" ht="28.8">
      <c r="A136" s="154" t="s">
        <v>173</v>
      </c>
      <c r="B136" s="143" t="s">
        <v>2493</v>
      </c>
      <c r="C136" s="143" t="s">
        <v>2950</v>
      </c>
      <c r="D136" s="143" t="s">
        <v>2495</v>
      </c>
      <c r="E136" s="144">
        <v>47</v>
      </c>
      <c r="F136" s="155"/>
      <c r="G136" s="146">
        <f t="shared" si="3"/>
        <v>0</v>
      </c>
    </row>
    <row r="137" spans="1:7" ht="28.8">
      <c r="A137" s="154" t="s">
        <v>175</v>
      </c>
      <c r="B137" s="143" t="s">
        <v>2951</v>
      </c>
      <c r="C137" s="143" t="s">
        <v>2952</v>
      </c>
      <c r="D137" s="143" t="s">
        <v>2495</v>
      </c>
      <c r="E137" s="144">
        <v>29</v>
      </c>
      <c r="F137" s="155"/>
      <c r="G137" s="146">
        <f t="shared" si="3"/>
        <v>0</v>
      </c>
    </row>
    <row r="138" spans="1:7" ht="28.8">
      <c r="A138" s="154" t="s">
        <v>177</v>
      </c>
      <c r="B138" s="143" t="s">
        <v>2951</v>
      </c>
      <c r="C138" s="143" t="s">
        <v>2953</v>
      </c>
      <c r="D138" s="143" t="s">
        <v>2495</v>
      </c>
      <c r="E138" s="144">
        <v>49</v>
      </c>
      <c r="F138" s="155"/>
      <c r="G138" s="146">
        <f t="shared" si="3"/>
        <v>0</v>
      </c>
    </row>
    <row r="139" spans="1:7" ht="28.8">
      <c r="A139" s="154" t="s">
        <v>179</v>
      </c>
      <c r="B139" s="143" t="s">
        <v>3718</v>
      </c>
      <c r="C139" s="143" t="s">
        <v>2954</v>
      </c>
      <c r="D139" s="143" t="s">
        <v>46</v>
      </c>
      <c r="E139" s="144">
        <v>2</v>
      </c>
      <c r="F139" s="155"/>
      <c r="G139" s="146">
        <f t="shared" si="3"/>
        <v>0</v>
      </c>
    </row>
    <row r="140" spans="1:7" ht="28.8">
      <c r="A140" s="154" t="s">
        <v>181</v>
      </c>
      <c r="B140" s="143" t="s">
        <v>3718</v>
      </c>
      <c r="C140" s="143" t="s">
        <v>2955</v>
      </c>
      <c r="D140" s="143" t="s">
        <v>46</v>
      </c>
      <c r="E140" s="144">
        <v>4</v>
      </c>
      <c r="F140" s="155"/>
      <c r="G140" s="146">
        <f t="shared" si="3"/>
        <v>0</v>
      </c>
    </row>
    <row r="141" spans="1:7" ht="28.8">
      <c r="A141" s="154" t="s">
        <v>183</v>
      </c>
      <c r="B141" s="143" t="s">
        <v>3718</v>
      </c>
      <c r="C141" s="143" t="s">
        <v>2956</v>
      </c>
      <c r="D141" s="143" t="s">
        <v>46</v>
      </c>
      <c r="E141" s="144">
        <v>2</v>
      </c>
      <c r="F141" s="155"/>
      <c r="G141" s="146">
        <f t="shared" si="3"/>
        <v>0</v>
      </c>
    </row>
    <row r="142" spans="1:7" ht="28.8">
      <c r="A142" s="154" t="s">
        <v>185</v>
      </c>
      <c r="B142" s="143" t="s">
        <v>2957</v>
      </c>
      <c r="C142" s="143" t="s">
        <v>2958</v>
      </c>
      <c r="D142" s="143" t="s">
        <v>46</v>
      </c>
      <c r="E142" s="144">
        <v>9</v>
      </c>
      <c r="F142" s="155"/>
      <c r="G142" s="146">
        <f t="shared" si="3"/>
        <v>0</v>
      </c>
    </row>
    <row r="143" spans="1:7" ht="28.8">
      <c r="A143" s="154" t="s">
        <v>187</v>
      </c>
      <c r="B143" s="143" t="s">
        <v>2959</v>
      </c>
      <c r="C143" s="143" t="s">
        <v>2960</v>
      </c>
      <c r="D143" s="143" t="s">
        <v>46</v>
      </c>
      <c r="E143" s="144">
        <v>4</v>
      </c>
      <c r="F143" s="155"/>
      <c r="G143" s="146">
        <f t="shared" si="3"/>
        <v>0</v>
      </c>
    </row>
    <row r="144" spans="1:7" ht="28.8">
      <c r="A144" s="154" t="s">
        <v>189</v>
      </c>
      <c r="B144" s="143" t="s">
        <v>3719</v>
      </c>
      <c r="C144" s="143" t="s">
        <v>2961</v>
      </c>
      <c r="D144" s="143" t="s">
        <v>198</v>
      </c>
      <c r="E144" s="144">
        <v>6</v>
      </c>
      <c r="F144" s="155"/>
      <c r="G144" s="146">
        <f t="shared" si="3"/>
        <v>0</v>
      </c>
    </row>
    <row r="145" spans="1:7" ht="28.8">
      <c r="A145" s="154" t="s">
        <v>190</v>
      </c>
      <c r="B145" s="143" t="s">
        <v>3720</v>
      </c>
      <c r="C145" s="143" t="s">
        <v>3721</v>
      </c>
      <c r="D145" s="143" t="s">
        <v>46</v>
      </c>
      <c r="E145" s="144">
        <v>2</v>
      </c>
      <c r="F145" s="155"/>
      <c r="G145" s="146">
        <f t="shared" si="3"/>
        <v>0</v>
      </c>
    </row>
    <row r="146" spans="1:7" ht="28.8">
      <c r="A146" s="154" t="s">
        <v>192</v>
      </c>
      <c r="B146" s="143" t="s">
        <v>2962</v>
      </c>
      <c r="C146" s="143" t="s">
        <v>2963</v>
      </c>
      <c r="D146" s="143" t="s">
        <v>46</v>
      </c>
      <c r="E146" s="144">
        <v>6</v>
      </c>
      <c r="F146" s="155"/>
      <c r="G146" s="146">
        <f t="shared" si="3"/>
        <v>0</v>
      </c>
    </row>
    <row r="147" spans="1:7" ht="28.8">
      <c r="A147" s="154" t="s">
        <v>194</v>
      </c>
      <c r="B147" s="143" t="s">
        <v>2497</v>
      </c>
      <c r="C147" s="143" t="s">
        <v>3722</v>
      </c>
      <c r="D147" s="143" t="s">
        <v>46</v>
      </c>
      <c r="E147" s="144">
        <v>1</v>
      </c>
      <c r="F147" s="155"/>
      <c r="G147" s="146">
        <f t="shared" si="3"/>
        <v>0</v>
      </c>
    </row>
    <row r="148" spans="1:7" ht="28.8">
      <c r="A148" s="154" t="s">
        <v>196</v>
      </c>
      <c r="B148" s="143" t="s">
        <v>3671</v>
      </c>
      <c r="C148" s="143" t="s">
        <v>3723</v>
      </c>
      <c r="D148" s="143" t="s">
        <v>56</v>
      </c>
      <c r="E148" s="144">
        <v>36</v>
      </c>
      <c r="F148" s="155"/>
      <c r="G148" s="146">
        <f t="shared" si="3"/>
        <v>0</v>
      </c>
    </row>
    <row r="149" spans="1:7" ht="28.8">
      <c r="A149" s="154" t="s">
        <v>199</v>
      </c>
      <c r="B149" s="143" t="s">
        <v>3724</v>
      </c>
      <c r="C149" s="143" t="s">
        <v>3725</v>
      </c>
      <c r="D149" s="143" t="s">
        <v>198</v>
      </c>
      <c r="E149" s="144">
        <v>2</v>
      </c>
      <c r="F149" s="155"/>
      <c r="G149" s="146">
        <f t="shared" si="3"/>
        <v>0</v>
      </c>
    </row>
    <row r="150" spans="1:7" ht="28.8">
      <c r="A150" s="154" t="s">
        <v>201</v>
      </c>
      <c r="B150" s="143" t="s">
        <v>3673</v>
      </c>
      <c r="C150" s="143" t="s">
        <v>3726</v>
      </c>
      <c r="D150" s="143" t="s">
        <v>198</v>
      </c>
      <c r="E150" s="144">
        <v>1</v>
      </c>
      <c r="F150" s="155"/>
      <c r="G150" s="146">
        <f t="shared" si="3"/>
        <v>0</v>
      </c>
    </row>
    <row r="151" spans="1:7" ht="28.8">
      <c r="A151" s="154" t="s">
        <v>203</v>
      </c>
      <c r="B151" s="143" t="s">
        <v>3673</v>
      </c>
      <c r="C151" s="143" t="s">
        <v>3727</v>
      </c>
      <c r="D151" s="143" t="s">
        <v>198</v>
      </c>
      <c r="E151" s="144">
        <v>1</v>
      </c>
      <c r="F151" s="155"/>
      <c r="G151" s="146">
        <f t="shared" si="3"/>
        <v>0</v>
      </c>
    </row>
    <row r="152" spans="1:7" ht="28.8">
      <c r="A152" s="154" t="s">
        <v>205</v>
      </c>
      <c r="B152" s="143" t="s">
        <v>2872</v>
      </c>
      <c r="C152" s="143" t="s">
        <v>3728</v>
      </c>
      <c r="D152" s="143" t="s">
        <v>56</v>
      </c>
      <c r="E152" s="144">
        <v>15</v>
      </c>
      <c r="F152" s="155"/>
      <c r="G152" s="146">
        <f t="shared" si="3"/>
        <v>0</v>
      </c>
    </row>
    <row r="153" spans="1:7" ht="28.8">
      <c r="A153" s="154" t="s">
        <v>2964</v>
      </c>
      <c r="B153" s="143" t="s">
        <v>2873</v>
      </c>
      <c r="C153" s="143" t="s">
        <v>3729</v>
      </c>
      <c r="D153" s="143" t="s">
        <v>56</v>
      </c>
      <c r="E153" s="144">
        <v>6</v>
      </c>
      <c r="F153" s="155"/>
      <c r="G153" s="146">
        <f t="shared" si="3"/>
        <v>0</v>
      </c>
    </row>
    <row r="154" spans="1:7" ht="28.8">
      <c r="A154" s="154" t="s">
        <v>2965</v>
      </c>
      <c r="B154" s="143"/>
      <c r="C154" s="143" t="s">
        <v>3730</v>
      </c>
      <c r="D154" s="143" t="s">
        <v>198</v>
      </c>
      <c r="E154" s="144">
        <v>0</v>
      </c>
      <c r="F154" s="155" t="s">
        <v>3963</v>
      </c>
      <c r="G154" s="162" t="s">
        <v>3963</v>
      </c>
    </row>
    <row r="155" spans="1:7" ht="40.5" customHeight="1">
      <c r="A155" s="154" t="s">
        <v>2966</v>
      </c>
      <c r="B155" s="143"/>
      <c r="C155" s="143" t="s">
        <v>3730</v>
      </c>
      <c r="D155" s="143" t="s">
        <v>198</v>
      </c>
      <c r="E155" s="144">
        <v>0</v>
      </c>
      <c r="F155" s="155" t="s">
        <v>3963</v>
      </c>
      <c r="G155" s="162" t="s">
        <v>3963</v>
      </c>
    </row>
    <row r="156" spans="1:7" ht="28.8" customHeight="1">
      <c r="A156" s="186" t="s">
        <v>3731</v>
      </c>
      <c r="B156" s="187"/>
      <c r="C156" s="187"/>
      <c r="D156" s="187"/>
      <c r="E156" s="187"/>
      <c r="F156" s="188"/>
      <c r="G156" s="147">
        <f>SUM(G129:G155)</f>
        <v>0</v>
      </c>
    </row>
    <row r="157" spans="1:7" ht="15">
      <c r="A157" s="95"/>
      <c r="B157" s="191" t="s">
        <v>3732</v>
      </c>
      <c r="C157" s="192"/>
      <c r="D157" s="53"/>
      <c r="E157" s="54"/>
      <c r="F157" s="157"/>
      <c r="G157" s="56"/>
    </row>
    <row r="158" spans="1:7" ht="28.8">
      <c r="A158" s="154" t="s">
        <v>212</v>
      </c>
      <c r="B158" s="143"/>
      <c r="C158" s="143" t="s">
        <v>3733</v>
      </c>
      <c r="D158" s="143" t="s">
        <v>198</v>
      </c>
      <c r="E158" s="144">
        <v>0</v>
      </c>
      <c r="F158" s="155" t="s">
        <v>3963</v>
      </c>
      <c r="G158" s="162" t="s">
        <v>3963</v>
      </c>
    </row>
    <row r="159" spans="1:7" ht="28.8">
      <c r="A159" s="154" t="s">
        <v>213</v>
      </c>
      <c r="B159" s="143"/>
      <c r="C159" s="143" t="s">
        <v>3733</v>
      </c>
      <c r="D159" s="143" t="s">
        <v>198</v>
      </c>
      <c r="E159" s="144">
        <v>0</v>
      </c>
      <c r="F159" s="155" t="s">
        <v>3963</v>
      </c>
      <c r="G159" s="162" t="s">
        <v>3963</v>
      </c>
    </row>
    <row r="160" spans="1:7" ht="28.8">
      <c r="A160" s="154" t="s">
        <v>214</v>
      </c>
      <c r="B160" s="143"/>
      <c r="C160" s="143" t="s">
        <v>3733</v>
      </c>
      <c r="D160" s="143" t="s">
        <v>198</v>
      </c>
      <c r="E160" s="144">
        <v>0</v>
      </c>
      <c r="F160" s="155" t="s">
        <v>3963</v>
      </c>
      <c r="G160" s="162" t="s">
        <v>3963</v>
      </c>
    </row>
    <row r="161" spans="1:7" ht="28.8">
      <c r="A161" s="154" t="s">
        <v>215</v>
      </c>
      <c r="B161" s="143"/>
      <c r="C161" s="143" t="s">
        <v>3733</v>
      </c>
      <c r="D161" s="143" t="s">
        <v>198</v>
      </c>
      <c r="E161" s="144">
        <v>0</v>
      </c>
      <c r="F161" s="155" t="s">
        <v>3963</v>
      </c>
      <c r="G161" s="162" t="s">
        <v>3963</v>
      </c>
    </row>
    <row r="162" spans="1:7" ht="28.8">
      <c r="A162" s="154" t="s">
        <v>217</v>
      </c>
      <c r="B162" s="143"/>
      <c r="C162" s="143" t="s">
        <v>3733</v>
      </c>
      <c r="D162" s="143" t="s">
        <v>198</v>
      </c>
      <c r="E162" s="144">
        <v>0</v>
      </c>
      <c r="F162" s="155" t="s">
        <v>3963</v>
      </c>
      <c r="G162" s="162" t="s">
        <v>3963</v>
      </c>
    </row>
    <row r="163" spans="1:7" ht="28.8">
      <c r="A163" s="154" t="s">
        <v>219</v>
      </c>
      <c r="B163" s="143"/>
      <c r="C163" s="143" t="s">
        <v>3733</v>
      </c>
      <c r="D163" s="143" t="s">
        <v>198</v>
      </c>
      <c r="E163" s="144">
        <v>0</v>
      </c>
      <c r="F163" s="155" t="s">
        <v>3963</v>
      </c>
      <c r="G163" s="162" t="s">
        <v>3963</v>
      </c>
    </row>
    <row r="164" spans="1:7" ht="28.8">
      <c r="A164" s="154" t="s">
        <v>221</v>
      </c>
      <c r="B164" s="143"/>
      <c r="C164" s="143" t="s">
        <v>3733</v>
      </c>
      <c r="D164" s="143" t="s">
        <v>198</v>
      </c>
      <c r="E164" s="144">
        <v>0</v>
      </c>
      <c r="F164" s="155" t="s">
        <v>3963</v>
      </c>
      <c r="G164" s="162" t="s">
        <v>3963</v>
      </c>
    </row>
    <row r="165" spans="1:7" ht="28.8">
      <c r="A165" s="154" t="s">
        <v>223</v>
      </c>
      <c r="B165" s="143"/>
      <c r="C165" s="143" t="s">
        <v>3733</v>
      </c>
      <c r="D165" s="143" t="s">
        <v>198</v>
      </c>
      <c r="E165" s="144">
        <v>0</v>
      </c>
      <c r="F165" s="155" t="s">
        <v>3963</v>
      </c>
      <c r="G165" s="162" t="s">
        <v>3963</v>
      </c>
    </row>
    <row r="166" spans="1:7" ht="28.8">
      <c r="A166" s="154" t="s">
        <v>225</v>
      </c>
      <c r="B166" s="143"/>
      <c r="C166" s="143" t="s">
        <v>3733</v>
      </c>
      <c r="D166" s="143" t="s">
        <v>198</v>
      </c>
      <c r="E166" s="144">
        <v>0</v>
      </c>
      <c r="F166" s="155" t="s">
        <v>3963</v>
      </c>
      <c r="G166" s="162" t="s">
        <v>3963</v>
      </c>
    </row>
    <row r="167" spans="1:7" ht="28.8">
      <c r="A167" s="154" t="s">
        <v>227</v>
      </c>
      <c r="B167" s="143"/>
      <c r="C167" s="143" t="s">
        <v>3733</v>
      </c>
      <c r="D167" s="143" t="s">
        <v>198</v>
      </c>
      <c r="E167" s="144">
        <v>0</v>
      </c>
      <c r="F167" s="155" t="s">
        <v>3963</v>
      </c>
      <c r="G167" s="162" t="s">
        <v>3963</v>
      </c>
    </row>
    <row r="168" spans="1:7" ht="28.8">
      <c r="A168" s="154" t="s">
        <v>228</v>
      </c>
      <c r="B168" s="143"/>
      <c r="C168" s="143" t="s">
        <v>3733</v>
      </c>
      <c r="D168" s="143" t="s">
        <v>198</v>
      </c>
      <c r="E168" s="144">
        <v>0</v>
      </c>
      <c r="F168" s="155" t="s">
        <v>3963</v>
      </c>
      <c r="G168" s="162" t="s">
        <v>3963</v>
      </c>
    </row>
    <row r="169" spans="1:7" ht="28.8">
      <c r="A169" s="154" t="s">
        <v>229</v>
      </c>
      <c r="B169" s="143"/>
      <c r="C169" s="143" t="s">
        <v>3733</v>
      </c>
      <c r="D169" s="143" t="s">
        <v>198</v>
      </c>
      <c r="E169" s="144">
        <v>0</v>
      </c>
      <c r="F169" s="155" t="s">
        <v>3963</v>
      </c>
      <c r="G169" s="162" t="s">
        <v>3963</v>
      </c>
    </row>
    <row r="170" spans="1:7" ht="28.8">
      <c r="A170" s="154" t="s">
        <v>231</v>
      </c>
      <c r="B170" s="143"/>
      <c r="C170" s="143" t="s">
        <v>3733</v>
      </c>
      <c r="D170" s="143" t="s">
        <v>198</v>
      </c>
      <c r="E170" s="144">
        <v>0</v>
      </c>
      <c r="F170" s="155" t="s">
        <v>3963</v>
      </c>
      <c r="G170" s="162" t="s">
        <v>3963</v>
      </c>
    </row>
    <row r="171" spans="1:7" ht="28.8">
      <c r="A171" s="154" t="s">
        <v>233</v>
      </c>
      <c r="B171" s="143"/>
      <c r="C171" s="143" t="s">
        <v>3733</v>
      </c>
      <c r="D171" s="143" t="s">
        <v>198</v>
      </c>
      <c r="E171" s="144">
        <v>0</v>
      </c>
      <c r="F171" s="155" t="s">
        <v>3963</v>
      </c>
      <c r="G171" s="162" t="s">
        <v>3963</v>
      </c>
    </row>
    <row r="172" spans="1:7" ht="31.95" customHeight="1">
      <c r="A172" s="154" t="s">
        <v>236</v>
      </c>
      <c r="B172" s="143"/>
      <c r="C172" s="143" t="s">
        <v>3733</v>
      </c>
      <c r="D172" s="143" t="s">
        <v>198</v>
      </c>
      <c r="E172" s="144">
        <v>0</v>
      </c>
      <c r="F172" s="155" t="s">
        <v>3963</v>
      </c>
      <c r="G172" s="162" t="s">
        <v>3963</v>
      </c>
    </row>
    <row r="173" spans="1:7" s="11" customFormat="1" ht="33.6" customHeight="1">
      <c r="A173" s="186" t="s">
        <v>3734</v>
      </c>
      <c r="B173" s="187"/>
      <c r="C173" s="187"/>
      <c r="D173" s="187"/>
      <c r="E173" s="187"/>
      <c r="F173" s="188"/>
      <c r="G173" s="163" t="s">
        <v>3963</v>
      </c>
    </row>
    <row r="174" spans="1:7" ht="15">
      <c r="A174" s="52"/>
      <c r="B174" s="191" t="s">
        <v>3735</v>
      </c>
      <c r="C174" s="192"/>
      <c r="D174" s="57"/>
      <c r="E174" s="58"/>
      <c r="F174" s="158"/>
      <c r="G174" s="56"/>
    </row>
    <row r="175" spans="1:7" ht="28.8">
      <c r="A175" s="154" t="s">
        <v>2967</v>
      </c>
      <c r="B175" s="143" t="s">
        <v>2968</v>
      </c>
      <c r="C175" s="143" t="s">
        <v>3736</v>
      </c>
      <c r="D175" s="143" t="s">
        <v>56</v>
      </c>
      <c r="E175" s="144">
        <v>380</v>
      </c>
      <c r="F175" s="155"/>
      <c r="G175" s="146">
        <f>F175*E175</f>
        <v>0</v>
      </c>
    </row>
    <row r="176" spans="1:7" ht="28.8">
      <c r="A176" s="154" t="s">
        <v>2969</v>
      </c>
      <c r="B176" s="143" t="s">
        <v>2970</v>
      </c>
      <c r="C176" s="143" t="s">
        <v>2971</v>
      </c>
      <c r="D176" s="143" t="s">
        <v>56</v>
      </c>
      <c r="E176" s="144">
        <v>240</v>
      </c>
      <c r="F176" s="155"/>
      <c r="G176" s="146">
        <f aca="true" t="shared" si="4" ref="G176:G179">F176*E176</f>
        <v>0</v>
      </c>
    </row>
    <row r="177" spans="1:7" ht="28.8">
      <c r="A177" s="154" t="s">
        <v>2972</v>
      </c>
      <c r="B177" s="143" t="s">
        <v>2973</v>
      </c>
      <c r="C177" s="143" t="s">
        <v>2974</v>
      </c>
      <c r="D177" s="143" t="s">
        <v>46</v>
      </c>
      <c r="E177" s="144">
        <v>49</v>
      </c>
      <c r="F177" s="155"/>
      <c r="G177" s="146">
        <f t="shared" si="4"/>
        <v>0</v>
      </c>
    </row>
    <row r="178" spans="1:7" ht="28.8">
      <c r="A178" s="154" t="s">
        <v>2975</v>
      </c>
      <c r="B178" s="143" t="s">
        <v>2976</v>
      </c>
      <c r="C178" s="143" t="s">
        <v>2977</v>
      </c>
      <c r="D178" s="143" t="s">
        <v>46</v>
      </c>
      <c r="E178" s="144">
        <v>49</v>
      </c>
      <c r="F178" s="155"/>
      <c r="G178" s="146">
        <f t="shared" si="4"/>
        <v>0</v>
      </c>
    </row>
    <row r="179" spans="1:7" ht="28.8">
      <c r="A179" s="154" t="s">
        <v>2978</v>
      </c>
      <c r="B179" s="143" t="s">
        <v>2979</v>
      </c>
      <c r="C179" s="143" t="s">
        <v>2980</v>
      </c>
      <c r="D179" s="143" t="s">
        <v>56</v>
      </c>
      <c r="E179" s="144">
        <v>98</v>
      </c>
      <c r="F179" s="155"/>
      <c r="G179" s="146">
        <f t="shared" si="4"/>
        <v>0</v>
      </c>
    </row>
    <row r="180" spans="1:7" ht="34.2" customHeight="1">
      <c r="A180" s="186" t="s">
        <v>3737</v>
      </c>
      <c r="B180" s="187"/>
      <c r="C180" s="187"/>
      <c r="D180" s="187"/>
      <c r="E180" s="187"/>
      <c r="F180" s="188"/>
      <c r="G180" s="147">
        <f>SUM(G175:G179)</f>
        <v>0</v>
      </c>
    </row>
    <row r="181" spans="1:7" ht="15">
      <c r="A181" s="95"/>
      <c r="B181" s="191" t="s">
        <v>3738</v>
      </c>
      <c r="C181" s="192"/>
      <c r="D181" s="53"/>
      <c r="E181" s="54"/>
      <c r="F181" s="157"/>
      <c r="G181" s="56"/>
    </row>
    <row r="182" spans="1:7" ht="28.8">
      <c r="A182" s="154" t="s">
        <v>2981</v>
      </c>
      <c r="B182" s="143" t="s">
        <v>3739</v>
      </c>
      <c r="C182" s="143" t="s">
        <v>2961</v>
      </c>
      <c r="D182" s="143" t="s">
        <v>198</v>
      </c>
      <c r="E182" s="144">
        <v>7</v>
      </c>
      <c r="F182" s="155"/>
      <c r="G182" s="146">
        <f>F182*E182</f>
        <v>0</v>
      </c>
    </row>
    <row r="183" spans="1:7" ht="28.8">
      <c r="A183" s="154" t="s">
        <v>2982</v>
      </c>
      <c r="B183" s="143" t="s">
        <v>3740</v>
      </c>
      <c r="C183" s="143" t="s">
        <v>3741</v>
      </c>
      <c r="D183" s="143" t="s">
        <v>56</v>
      </c>
      <c r="E183" s="144">
        <v>3</v>
      </c>
      <c r="F183" s="155"/>
      <c r="G183" s="146">
        <f aca="true" t="shared" si="5" ref="G183:G188">F183*E183</f>
        <v>0</v>
      </c>
    </row>
    <row r="184" spans="1:7" ht="28.8">
      <c r="A184" s="154" t="s">
        <v>2983</v>
      </c>
      <c r="B184" s="143" t="s">
        <v>3740</v>
      </c>
      <c r="C184" s="143" t="s">
        <v>3742</v>
      </c>
      <c r="D184" s="143" t="s">
        <v>56</v>
      </c>
      <c r="E184" s="144">
        <v>39</v>
      </c>
      <c r="F184" s="155"/>
      <c r="G184" s="146">
        <f t="shared" si="5"/>
        <v>0</v>
      </c>
    </row>
    <row r="185" spans="1:7" ht="28.8">
      <c r="A185" s="154" t="s">
        <v>2984</v>
      </c>
      <c r="B185" s="143" t="s">
        <v>3740</v>
      </c>
      <c r="C185" s="143" t="s">
        <v>3743</v>
      </c>
      <c r="D185" s="143" t="s">
        <v>56</v>
      </c>
      <c r="E185" s="144">
        <v>27</v>
      </c>
      <c r="F185" s="155"/>
      <c r="G185" s="146">
        <f t="shared" si="5"/>
        <v>0</v>
      </c>
    </row>
    <row r="186" spans="1:7" ht="28.8">
      <c r="A186" s="154" t="s">
        <v>2985</v>
      </c>
      <c r="B186" s="143" t="s">
        <v>3744</v>
      </c>
      <c r="C186" s="143" t="s">
        <v>3745</v>
      </c>
      <c r="D186" s="143" t="s">
        <v>56</v>
      </c>
      <c r="E186" s="144">
        <v>55</v>
      </c>
      <c r="F186" s="155"/>
      <c r="G186" s="146">
        <f t="shared" si="5"/>
        <v>0</v>
      </c>
    </row>
    <row r="187" spans="1:7" ht="28.8">
      <c r="A187" s="154" t="s">
        <v>2986</v>
      </c>
      <c r="B187" s="143" t="s">
        <v>3746</v>
      </c>
      <c r="C187" s="143" t="s">
        <v>3747</v>
      </c>
      <c r="D187" s="143" t="s">
        <v>56</v>
      </c>
      <c r="E187" s="144">
        <v>20</v>
      </c>
      <c r="F187" s="155"/>
      <c r="G187" s="146">
        <f t="shared" si="5"/>
        <v>0</v>
      </c>
    </row>
    <row r="188" spans="1:7" ht="28.8">
      <c r="A188" s="154" t="s">
        <v>2987</v>
      </c>
      <c r="B188" s="143" t="s">
        <v>3748</v>
      </c>
      <c r="C188" s="143" t="s">
        <v>3749</v>
      </c>
      <c r="D188" s="143" t="s">
        <v>56</v>
      </c>
      <c r="E188" s="144">
        <v>16</v>
      </c>
      <c r="F188" s="155"/>
      <c r="G188" s="146">
        <f t="shared" si="5"/>
        <v>0</v>
      </c>
    </row>
    <row r="189" spans="1:7" ht="30.75" customHeight="1">
      <c r="A189" s="154" t="s">
        <v>2988</v>
      </c>
      <c r="B189" s="143" t="s">
        <v>3030</v>
      </c>
      <c r="C189" s="143" t="s">
        <v>3750</v>
      </c>
      <c r="D189" s="143" t="s">
        <v>198</v>
      </c>
      <c r="E189" s="144">
        <v>1</v>
      </c>
      <c r="F189" s="155"/>
      <c r="G189" s="146">
        <f>F189*E189</f>
        <v>0</v>
      </c>
    </row>
    <row r="190" spans="1:7" ht="30.75" customHeight="1">
      <c r="A190" s="186" t="s">
        <v>3751</v>
      </c>
      <c r="B190" s="187"/>
      <c r="C190" s="187"/>
      <c r="D190" s="187"/>
      <c r="E190" s="187"/>
      <c r="F190" s="188"/>
      <c r="G190" s="147">
        <f>SUM(G182:G189)</f>
        <v>0</v>
      </c>
    </row>
    <row r="191" spans="1:7" ht="34.8" customHeight="1">
      <c r="A191" s="186" t="s">
        <v>3752</v>
      </c>
      <c r="B191" s="187"/>
      <c r="C191" s="187"/>
      <c r="D191" s="187"/>
      <c r="E191" s="187"/>
      <c r="F191" s="188"/>
      <c r="G191" s="147">
        <f>SUM(G104,G127,G156,G173,G180,G190)</f>
        <v>0</v>
      </c>
    </row>
    <row r="192" spans="1:7" s="11" customFormat="1" ht="15">
      <c r="A192" s="57"/>
      <c r="B192" s="206" t="s">
        <v>3068</v>
      </c>
      <c r="C192" s="206"/>
      <c r="D192" s="54"/>
      <c r="E192" s="54"/>
      <c r="F192" s="156"/>
      <c r="G192" s="55"/>
    </row>
    <row r="193" spans="1:7" ht="15">
      <c r="A193" s="57"/>
      <c r="B193" s="212" t="s">
        <v>3753</v>
      </c>
      <c r="C193" s="213"/>
      <c r="D193" s="58"/>
      <c r="E193" s="58"/>
      <c r="F193" s="159"/>
      <c r="G193" s="56"/>
    </row>
    <row r="194" spans="1:7" ht="26.4" customHeight="1">
      <c r="A194" s="154" t="s">
        <v>2</v>
      </c>
      <c r="B194" s="143" t="s">
        <v>2107</v>
      </c>
      <c r="C194" s="143" t="s">
        <v>3754</v>
      </c>
      <c r="D194" s="143" t="s">
        <v>56</v>
      </c>
      <c r="E194" s="144">
        <v>403</v>
      </c>
      <c r="F194" s="155"/>
      <c r="G194" s="146">
        <f>F194*E194</f>
        <v>0</v>
      </c>
    </row>
    <row r="195" spans="1:7" ht="27" customHeight="1">
      <c r="A195" s="154" t="s">
        <v>6</v>
      </c>
      <c r="B195" s="143" t="s">
        <v>2107</v>
      </c>
      <c r="C195" s="143" t="s">
        <v>3755</v>
      </c>
      <c r="D195" s="143" t="s">
        <v>56</v>
      </c>
      <c r="E195" s="144">
        <v>18</v>
      </c>
      <c r="F195" s="155"/>
      <c r="G195" s="146">
        <f aca="true" t="shared" si="6" ref="G195:G258">F195*E195</f>
        <v>0</v>
      </c>
    </row>
    <row r="196" spans="1:7" ht="28.2" customHeight="1">
      <c r="A196" s="154" t="s">
        <v>10</v>
      </c>
      <c r="B196" s="143" t="s">
        <v>2107</v>
      </c>
      <c r="C196" s="143" t="s">
        <v>3756</v>
      </c>
      <c r="D196" s="143" t="s">
        <v>56</v>
      </c>
      <c r="E196" s="144">
        <v>8</v>
      </c>
      <c r="F196" s="155"/>
      <c r="G196" s="146">
        <f t="shared" si="6"/>
        <v>0</v>
      </c>
    </row>
    <row r="197" spans="1:7" ht="28.2" customHeight="1">
      <c r="A197" s="154" t="s">
        <v>1025</v>
      </c>
      <c r="B197" s="143" t="s">
        <v>2108</v>
      </c>
      <c r="C197" s="143" t="s">
        <v>3757</v>
      </c>
      <c r="D197" s="143" t="s">
        <v>56</v>
      </c>
      <c r="E197" s="144">
        <v>189</v>
      </c>
      <c r="F197" s="155"/>
      <c r="G197" s="146">
        <f t="shared" si="6"/>
        <v>0</v>
      </c>
    </row>
    <row r="198" spans="1:7" ht="27" customHeight="1">
      <c r="A198" s="154" t="s">
        <v>1028</v>
      </c>
      <c r="B198" s="143" t="s">
        <v>2109</v>
      </c>
      <c r="C198" s="143" t="s">
        <v>3758</v>
      </c>
      <c r="D198" s="143" t="s">
        <v>56</v>
      </c>
      <c r="E198" s="144">
        <v>95</v>
      </c>
      <c r="F198" s="155"/>
      <c r="G198" s="146">
        <f t="shared" si="6"/>
        <v>0</v>
      </c>
    </row>
    <row r="199" spans="1:7" ht="28.8" customHeight="1">
      <c r="A199" s="154" t="s">
        <v>1031</v>
      </c>
      <c r="B199" s="143" t="s">
        <v>2110</v>
      </c>
      <c r="C199" s="143" t="s">
        <v>3759</v>
      </c>
      <c r="D199" s="143" t="s">
        <v>56</v>
      </c>
      <c r="E199" s="144">
        <v>5</v>
      </c>
      <c r="F199" s="155"/>
      <c r="G199" s="146">
        <f t="shared" si="6"/>
        <v>0</v>
      </c>
    </row>
    <row r="200" spans="1:7" ht="31.8" customHeight="1">
      <c r="A200" s="154" t="s">
        <v>1033</v>
      </c>
      <c r="B200" s="143" t="s">
        <v>2111</v>
      </c>
      <c r="C200" s="143" t="s">
        <v>3760</v>
      </c>
      <c r="D200" s="143" t="s">
        <v>56</v>
      </c>
      <c r="E200" s="144">
        <v>18</v>
      </c>
      <c r="F200" s="155"/>
      <c r="G200" s="146">
        <f t="shared" si="6"/>
        <v>0</v>
      </c>
    </row>
    <row r="201" spans="1:7" ht="25.8" customHeight="1">
      <c r="A201" s="154" t="s">
        <v>1035</v>
      </c>
      <c r="B201" s="143" t="s">
        <v>2112</v>
      </c>
      <c r="C201" s="143" t="s">
        <v>3761</v>
      </c>
      <c r="D201" s="143" t="s">
        <v>56</v>
      </c>
      <c r="E201" s="144">
        <v>258</v>
      </c>
      <c r="F201" s="155"/>
      <c r="G201" s="146">
        <f t="shared" si="6"/>
        <v>0</v>
      </c>
    </row>
    <row r="202" spans="1:7" ht="26.4" customHeight="1">
      <c r="A202" s="154" t="s">
        <v>1038</v>
      </c>
      <c r="B202" s="143" t="s">
        <v>2113</v>
      </c>
      <c r="C202" s="143" t="s">
        <v>2114</v>
      </c>
      <c r="D202" s="143" t="s">
        <v>2115</v>
      </c>
      <c r="E202" s="144">
        <v>960</v>
      </c>
      <c r="F202" s="155"/>
      <c r="G202" s="146">
        <f t="shared" si="6"/>
        <v>0</v>
      </c>
    </row>
    <row r="203" spans="1:7" ht="28.8">
      <c r="A203" s="154" t="s">
        <v>1040</v>
      </c>
      <c r="B203" s="143" t="s">
        <v>2113</v>
      </c>
      <c r="C203" s="143" t="s">
        <v>2116</v>
      </c>
      <c r="D203" s="143" t="s">
        <v>2115</v>
      </c>
      <c r="E203" s="144">
        <v>433</v>
      </c>
      <c r="F203" s="155"/>
      <c r="G203" s="146">
        <f t="shared" si="6"/>
        <v>0</v>
      </c>
    </row>
    <row r="204" spans="1:7" ht="28.8">
      <c r="A204" s="154" t="s">
        <v>1539</v>
      </c>
      <c r="B204" s="143" t="s">
        <v>2113</v>
      </c>
      <c r="C204" s="143" t="s">
        <v>2117</v>
      </c>
      <c r="D204" s="143" t="s">
        <v>2115</v>
      </c>
      <c r="E204" s="144">
        <v>288</v>
      </c>
      <c r="F204" s="155"/>
      <c r="G204" s="146">
        <f t="shared" si="6"/>
        <v>0</v>
      </c>
    </row>
    <row r="205" spans="1:7" ht="28.8">
      <c r="A205" s="154" t="s">
        <v>1541</v>
      </c>
      <c r="B205" s="143" t="s">
        <v>2118</v>
      </c>
      <c r="C205" s="143" t="s">
        <v>2119</v>
      </c>
      <c r="D205" s="143" t="s">
        <v>46</v>
      </c>
      <c r="E205" s="144">
        <v>1</v>
      </c>
      <c r="F205" s="155"/>
      <c r="G205" s="146">
        <f t="shared" si="6"/>
        <v>0</v>
      </c>
    </row>
    <row r="206" spans="1:7" ht="28.8">
      <c r="A206" s="154" t="s">
        <v>1545</v>
      </c>
      <c r="B206" s="143" t="s">
        <v>2120</v>
      </c>
      <c r="C206" s="143" t="s">
        <v>2121</v>
      </c>
      <c r="D206" s="143" t="s">
        <v>46</v>
      </c>
      <c r="E206" s="144">
        <v>1</v>
      </c>
      <c r="F206" s="155"/>
      <c r="G206" s="146">
        <f t="shared" si="6"/>
        <v>0</v>
      </c>
    </row>
    <row r="207" spans="1:7" ht="28.8">
      <c r="A207" s="154" t="s">
        <v>1547</v>
      </c>
      <c r="B207" s="143" t="s">
        <v>2122</v>
      </c>
      <c r="C207" s="143" t="s">
        <v>2123</v>
      </c>
      <c r="D207" s="143" t="s">
        <v>46</v>
      </c>
      <c r="E207" s="144">
        <v>1</v>
      </c>
      <c r="F207" s="155"/>
      <c r="G207" s="146">
        <f t="shared" si="6"/>
        <v>0</v>
      </c>
    </row>
    <row r="208" spans="1:7" ht="28.8">
      <c r="A208" s="154" t="s">
        <v>2103</v>
      </c>
      <c r="B208" s="143" t="s">
        <v>2124</v>
      </c>
      <c r="C208" s="143" t="s">
        <v>2125</v>
      </c>
      <c r="D208" s="143" t="s">
        <v>46</v>
      </c>
      <c r="E208" s="144">
        <v>2</v>
      </c>
      <c r="F208" s="155"/>
      <c r="G208" s="146">
        <f t="shared" si="6"/>
        <v>0</v>
      </c>
    </row>
    <row r="209" spans="1:7" ht="28.8">
      <c r="A209" s="154" t="s">
        <v>2104</v>
      </c>
      <c r="B209" s="143" t="s">
        <v>2126</v>
      </c>
      <c r="C209" s="143" t="s">
        <v>2127</v>
      </c>
      <c r="D209" s="143" t="s">
        <v>46</v>
      </c>
      <c r="E209" s="144">
        <v>2</v>
      </c>
      <c r="F209" s="155"/>
      <c r="G209" s="146">
        <f t="shared" si="6"/>
        <v>0</v>
      </c>
    </row>
    <row r="210" spans="1:7" ht="28.8">
      <c r="A210" s="154" t="s">
        <v>2105</v>
      </c>
      <c r="B210" s="143" t="s">
        <v>2128</v>
      </c>
      <c r="C210" s="143" t="s">
        <v>2129</v>
      </c>
      <c r="D210" s="143" t="s">
        <v>46</v>
      </c>
      <c r="E210" s="144">
        <v>5</v>
      </c>
      <c r="F210" s="155"/>
      <c r="G210" s="146">
        <f t="shared" si="6"/>
        <v>0</v>
      </c>
    </row>
    <row r="211" spans="1:7" ht="28.8">
      <c r="A211" s="154" t="s">
        <v>2106</v>
      </c>
      <c r="B211" s="143" t="s">
        <v>2118</v>
      </c>
      <c r="C211" s="143" t="s">
        <v>3762</v>
      </c>
      <c r="D211" s="143" t="s">
        <v>46</v>
      </c>
      <c r="E211" s="144">
        <v>5</v>
      </c>
      <c r="F211" s="155"/>
      <c r="G211" s="146">
        <f t="shared" si="6"/>
        <v>0</v>
      </c>
    </row>
    <row r="212" spans="1:7" ht="28.8">
      <c r="A212" s="154" t="s">
        <v>2130</v>
      </c>
      <c r="B212" s="143" t="s">
        <v>2131</v>
      </c>
      <c r="C212" s="143" t="s">
        <v>3763</v>
      </c>
      <c r="D212" s="143" t="s">
        <v>46</v>
      </c>
      <c r="E212" s="144">
        <v>1</v>
      </c>
      <c r="F212" s="155"/>
      <c r="G212" s="146">
        <f t="shared" si="6"/>
        <v>0</v>
      </c>
    </row>
    <row r="213" spans="1:7" ht="28.8">
      <c r="A213" s="154" t="s">
        <v>2132</v>
      </c>
      <c r="B213" s="143" t="s">
        <v>2120</v>
      </c>
      <c r="C213" s="143" t="s">
        <v>3764</v>
      </c>
      <c r="D213" s="143" t="s">
        <v>46</v>
      </c>
      <c r="E213" s="144">
        <v>3</v>
      </c>
      <c r="F213" s="155"/>
      <c r="G213" s="146">
        <f t="shared" si="6"/>
        <v>0</v>
      </c>
    </row>
    <row r="214" spans="1:7" ht="28.8">
      <c r="A214" s="154" t="s">
        <v>2133</v>
      </c>
      <c r="B214" s="143" t="s">
        <v>2122</v>
      </c>
      <c r="C214" s="143" t="s">
        <v>3765</v>
      </c>
      <c r="D214" s="143" t="s">
        <v>46</v>
      </c>
      <c r="E214" s="144">
        <v>2</v>
      </c>
      <c r="F214" s="155"/>
      <c r="G214" s="146">
        <f t="shared" si="6"/>
        <v>0</v>
      </c>
    </row>
    <row r="215" spans="1:7" ht="28.8">
      <c r="A215" s="154" t="s">
        <v>2134</v>
      </c>
      <c r="B215" s="143" t="s">
        <v>2126</v>
      </c>
      <c r="C215" s="143" t="s">
        <v>3766</v>
      </c>
      <c r="D215" s="143" t="s">
        <v>46</v>
      </c>
      <c r="E215" s="144">
        <v>1</v>
      </c>
      <c r="F215" s="155"/>
      <c r="G215" s="146">
        <f t="shared" si="6"/>
        <v>0</v>
      </c>
    </row>
    <row r="216" spans="1:7" ht="28.8">
      <c r="A216" s="154" t="s">
        <v>2135</v>
      </c>
      <c r="B216" s="143" t="s">
        <v>2136</v>
      </c>
      <c r="C216" s="143" t="s">
        <v>3767</v>
      </c>
      <c r="D216" s="143" t="s">
        <v>46</v>
      </c>
      <c r="E216" s="144">
        <v>26</v>
      </c>
      <c r="F216" s="155"/>
      <c r="G216" s="146">
        <f t="shared" si="6"/>
        <v>0</v>
      </c>
    </row>
    <row r="217" spans="1:7" ht="28.8">
      <c r="A217" s="154" t="s">
        <v>2137</v>
      </c>
      <c r="B217" s="143" t="s">
        <v>2136</v>
      </c>
      <c r="C217" s="143" t="s">
        <v>3768</v>
      </c>
      <c r="D217" s="143" t="s">
        <v>46</v>
      </c>
      <c r="E217" s="144">
        <v>50</v>
      </c>
      <c r="F217" s="155"/>
      <c r="G217" s="146">
        <f t="shared" si="6"/>
        <v>0</v>
      </c>
    </row>
    <row r="218" spans="1:7" ht="28.8">
      <c r="A218" s="154" t="s">
        <v>2138</v>
      </c>
      <c r="B218" s="143" t="s">
        <v>2136</v>
      </c>
      <c r="C218" s="143" t="s">
        <v>3769</v>
      </c>
      <c r="D218" s="143" t="s">
        <v>46</v>
      </c>
      <c r="E218" s="144">
        <v>63</v>
      </c>
      <c r="F218" s="155"/>
      <c r="G218" s="146">
        <f t="shared" si="6"/>
        <v>0</v>
      </c>
    </row>
    <row r="219" spans="1:7" ht="28.8">
      <c r="A219" s="154" t="s">
        <v>2139</v>
      </c>
      <c r="B219" s="143" t="s">
        <v>2136</v>
      </c>
      <c r="C219" s="143" t="s">
        <v>3770</v>
      </c>
      <c r="D219" s="143" t="s">
        <v>46</v>
      </c>
      <c r="E219" s="144">
        <v>63</v>
      </c>
      <c r="F219" s="155"/>
      <c r="G219" s="146">
        <f t="shared" si="6"/>
        <v>0</v>
      </c>
    </row>
    <row r="220" spans="1:7" ht="28.8">
      <c r="A220" s="154" t="s">
        <v>2140</v>
      </c>
      <c r="B220" s="143" t="s">
        <v>2141</v>
      </c>
      <c r="C220" s="143" t="s">
        <v>3771</v>
      </c>
      <c r="D220" s="143" t="s">
        <v>46</v>
      </c>
      <c r="E220" s="144">
        <v>2</v>
      </c>
      <c r="F220" s="155"/>
      <c r="G220" s="146">
        <f t="shared" si="6"/>
        <v>0</v>
      </c>
    </row>
    <row r="221" spans="1:7" ht="28.8">
      <c r="A221" s="154" t="s">
        <v>2142</v>
      </c>
      <c r="B221" s="143" t="s">
        <v>2141</v>
      </c>
      <c r="C221" s="143" t="s">
        <v>3772</v>
      </c>
      <c r="D221" s="143" t="s">
        <v>46</v>
      </c>
      <c r="E221" s="144">
        <v>2</v>
      </c>
      <c r="F221" s="155"/>
      <c r="G221" s="146">
        <f t="shared" si="6"/>
        <v>0</v>
      </c>
    </row>
    <row r="222" spans="1:7" ht="28.8">
      <c r="A222" s="154" t="s">
        <v>2143</v>
      </c>
      <c r="B222" s="143" t="s">
        <v>2144</v>
      </c>
      <c r="C222" s="143" t="s">
        <v>3773</v>
      </c>
      <c r="D222" s="143" t="s">
        <v>46</v>
      </c>
      <c r="E222" s="144">
        <v>2</v>
      </c>
      <c r="F222" s="155"/>
      <c r="G222" s="146">
        <f t="shared" si="6"/>
        <v>0</v>
      </c>
    </row>
    <row r="223" spans="1:7" ht="28.8">
      <c r="A223" s="154" t="s">
        <v>2145</v>
      </c>
      <c r="B223" s="143" t="s">
        <v>2144</v>
      </c>
      <c r="C223" s="143" t="s">
        <v>3774</v>
      </c>
      <c r="D223" s="143" t="s">
        <v>46</v>
      </c>
      <c r="E223" s="144">
        <v>4</v>
      </c>
      <c r="F223" s="155"/>
      <c r="G223" s="146">
        <f t="shared" si="6"/>
        <v>0</v>
      </c>
    </row>
    <row r="224" spans="1:7" ht="28.8">
      <c r="A224" s="154" t="s">
        <v>2146</v>
      </c>
      <c r="B224" s="143" t="s">
        <v>2144</v>
      </c>
      <c r="C224" s="143" t="s">
        <v>3775</v>
      </c>
      <c r="D224" s="143" t="s">
        <v>46</v>
      </c>
      <c r="E224" s="144">
        <v>2</v>
      </c>
      <c r="F224" s="155"/>
      <c r="G224" s="146">
        <f t="shared" si="6"/>
        <v>0</v>
      </c>
    </row>
    <row r="225" spans="1:7" ht="28.8">
      <c r="A225" s="154" t="s">
        <v>2147</v>
      </c>
      <c r="B225" s="143" t="s">
        <v>2144</v>
      </c>
      <c r="C225" s="143" t="s">
        <v>3776</v>
      </c>
      <c r="D225" s="143" t="s">
        <v>46</v>
      </c>
      <c r="E225" s="144">
        <v>4</v>
      </c>
      <c r="F225" s="155"/>
      <c r="G225" s="146">
        <f t="shared" si="6"/>
        <v>0</v>
      </c>
    </row>
    <row r="226" spans="1:7" ht="28.8">
      <c r="A226" s="154" t="s">
        <v>2148</v>
      </c>
      <c r="B226" s="143" t="s">
        <v>2144</v>
      </c>
      <c r="C226" s="143" t="s">
        <v>3777</v>
      </c>
      <c r="D226" s="143" t="s">
        <v>46</v>
      </c>
      <c r="E226" s="144">
        <v>2</v>
      </c>
      <c r="F226" s="155"/>
      <c r="G226" s="146">
        <f t="shared" si="6"/>
        <v>0</v>
      </c>
    </row>
    <row r="227" spans="1:7" ht="28.8">
      <c r="A227" s="154" t="s">
        <v>2149</v>
      </c>
      <c r="B227" s="143" t="s">
        <v>2144</v>
      </c>
      <c r="C227" s="143" t="s">
        <v>3778</v>
      </c>
      <c r="D227" s="143" t="s">
        <v>46</v>
      </c>
      <c r="E227" s="144">
        <v>2</v>
      </c>
      <c r="F227" s="155"/>
      <c r="G227" s="146">
        <f t="shared" si="6"/>
        <v>0</v>
      </c>
    </row>
    <row r="228" spans="1:7" ht="28.8">
      <c r="A228" s="154" t="s">
        <v>2150</v>
      </c>
      <c r="B228" s="143" t="s">
        <v>2151</v>
      </c>
      <c r="C228" s="143" t="s">
        <v>2152</v>
      </c>
      <c r="D228" s="143" t="s">
        <v>198</v>
      </c>
      <c r="E228" s="144">
        <v>187</v>
      </c>
      <c r="F228" s="155"/>
      <c r="G228" s="146">
        <f t="shared" si="6"/>
        <v>0</v>
      </c>
    </row>
    <row r="229" spans="1:7" ht="28.8">
      <c r="A229" s="154" t="s">
        <v>2153</v>
      </c>
      <c r="B229" s="143" t="s">
        <v>2154</v>
      </c>
      <c r="C229" s="143" t="s">
        <v>3779</v>
      </c>
      <c r="D229" s="143" t="s">
        <v>46</v>
      </c>
      <c r="E229" s="144">
        <v>3</v>
      </c>
      <c r="F229" s="155"/>
      <c r="G229" s="146">
        <f t="shared" si="6"/>
        <v>0</v>
      </c>
    </row>
    <row r="230" spans="1:7" ht="28.8">
      <c r="A230" s="154" t="s">
        <v>2155</v>
      </c>
      <c r="B230" s="143" t="s">
        <v>2156</v>
      </c>
      <c r="C230" s="143" t="s">
        <v>2157</v>
      </c>
      <c r="D230" s="143" t="s">
        <v>46</v>
      </c>
      <c r="E230" s="144">
        <v>2</v>
      </c>
      <c r="F230" s="155"/>
      <c r="G230" s="146">
        <f t="shared" si="6"/>
        <v>0</v>
      </c>
    </row>
    <row r="231" spans="1:7" ht="28.8">
      <c r="A231" s="154" t="s">
        <v>2158</v>
      </c>
      <c r="B231" s="143" t="s">
        <v>2159</v>
      </c>
      <c r="C231" s="143" t="s">
        <v>2160</v>
      </c>
      <c r="D231" s="143" t="s">
        <v>46</v>
      </c>
      <c r="E231" s="144">
        <v>1</v>
      </c>
      <c r="F231" s="155"/>
      <c r="G231" s="146">
        <f t="shared" si="6"/>
        <v>0</v>
      </c>
    </row>
    <row r="232" spans="1:7" ht="28.8">
      <c r="A232" s="154" t="s">
        <v>2161</v>
      </c>
      <c r="B232" s="143" t="s">
        <v>2159</v>
      </c>
      <c r="C232" s="143" t="s">
        <v>2162</v>
      </c>
      <c r="D232" s="143" t="s">
        <v>46</v>
      </c>
      <c r="E232" s="144">
        <v>1</v>
      </c>
      <c r="F232" s="155"/>
      <c r="G232" s="146">
        <f t="shared" si="6"/>
        <v>0</v>
      </c>
    </row>
    <row r="233" spans="1:7" ht="28.8">
      <c r="A233" s="154" t="s">
        <v>2163</v>
      </c>
      <c r="B233" s="143" t="s">
        <v>2159</v>
      </c>
      <c r="C233" s="143" t="s">
        <v>2164</v>
      </c>
      <c r="D233" s="143" t="s">
        <v>46</v>
      </c>
      <c r="E233" s="144">
        <v>2</v>
      </c>
      <c r="F233" s="155"/>
      <c r="G233" s="146">
        <f t="shared" si="6"/>
        <v>0</v>
      </c>
    </row>
    <row r="234" spans="1:7" ht="28.8">
      <c r="A234" s="154" t="s">
        <v>2165</v>
      </c>
      <c r="B234" s="143" t="s">
        <v>2159</v>
      </c>
      <c r="C234" s="143" t="s">
        <v>2166</v>
      </c>
      <c r="D234" s="143" t="s">
        <v>46</v>
      </c>
      <c r="E234" s="144">
        <v>1</v>
      </c>
      <c r="F234" s="155"/>
      <c r="G234" s="146">
        <f t="shared" si="6"/>
        <v>0</v>
      </c>
    </row>
    <row r="235" spans="1:7" ht="28.8">
      <c r="A235" s="154" t="s">
        <v>2167</v>
      </c>
      <c r="B235" s="143" t="s">
        <v>2159</v>
      </c>
      <c r="C235" s="143" t="s">
        <v>2168</v>
      </c>
      <c r="D235" s="143" t="s">
        <v>46</v>
      </c>
      <c r="E235" s="144">
        <v>2</v>
      </c>
      <c r="F235" s="155"/>
      <c r="G235" s="146">
        <f t="shared" si="6"/>
        <v>0</v>
      </c>
    </row>
    <row r="236" spans="1:7" ht="28.8">
      <c r="A236" s="154" t="s">
        <v>2169</v>
      </c>
      <c r="B236" s="143" t="s">
        <v>2159</v>
      </c>
      <c r="C236" s="143" t="s">
        <v>2170</v>
      </c>
      <c r="D236" s="143" t="s">
        <v>46</v>
      </c>
      <c r="E236" s="144">
        <v>1</v>
      </c>
      <c r="F236" s="155"/>
      <c r="G236" s="146">
        <f t="shared" si="6"/>
        <v>0</v>
      </c>
    </row>
    <row r="237" spans="1:7" ht="28.8">
      <c r="A237" s="154" t="s">
        <v>2171</v>
      </c>
      <c r="B237" s="143" t="s">
        <v>2156</v>
      </c>
      <c r="C237" s="143" t="s">
        <v>2172</v>
      </c>
      <c r="D237" s="143" t="s">
        <v>46</v>
      </c>
      <c r="E237" s="144">
        <v>2</v>
      </c>
      <c r="F237" s="155"/>
      <c r="G237" s="146">
        <f t="shared" si="6"/>
        <v>0</v>
      </c>
    </row>
    <row r="238" spans="1:7" ht="28.8">
      <c r="A238" s="154" t="s">
        <v>2173</v>
      </c>
      <c r="B238" s="143" t="s">
        <v>2156</v>
      </c>
      <c r="C238" s="143" t="s">
        <v>2174</v>
      </c>
      <c r="D238" s="143" t="s">
        <v>46</v>
      </c>
      <c r="E238" s="144">
        <v>2</v>
      </c>
      <c r="F238" s="155"/>
      <c r="G238" s="146">
        <f t="shared" si="6"/>
        <v>0</v>
      </c>
    </row>
    <row r="239" spans="1:7" ht="28.8">
      <c r="A239" s="154" t="s">
        <v>2175</v>
      </c>
      <c r="B239" s="143" t="s">
        <v>2156</v>
      </c>
      <c r="C239" s="143" t="s">
        <v>2176</v>
      </c>
      <c r="D239" s="143" t="s">
        <v>46</v>
      </c>
      <c r="E239" s="144">
        <v>5</v>
      </c>
      <c r="F239" s="155"/>
      <c r="G239" s="146">
        <f t="shared" si="6"/>
        <v>0</v>
      </c>
    </row>
    <row r="240" spans="1:7" ht="28.8">
      <c r="A240" s="154" t="s">
        <v>2177</v>
      </c>
      <c r="B240" s="143" t="s">
        <v>2156</v>
      </c>
      <c r="C240" s="143" t="s">
        <v>2178</v>
      </c>
      <c r="D240" s="143" t="s">
        <v>46</v>
      </c>
      <c r="E240" s="144">
        <v>3</v>
      </c>
      <c r="F240" s="155"/>
      <c r="G240" s="146">
        <f t="shared" si="6"/>
        <v>0</v>
      </c>
    </row>
    <row r="241" spans="1:7" ht="28.8">
      <c r="A241" s="154" t="s">
        <v>2179</v>
      </c>
      <c r="B241" s="143" t="s">
        <v>2180</v>
      </c>
      <c r="C241" s="143" t="s">
        <v>2181</v>
      </c>
      <c r="D241" s="143" t="s">
        <v>46</v>
      </c>
      <c r="E241" s="144">
        <v>13</v>
      </c>
      <c r="F241" s="155"/>
      <c r="G241" s="146">
        <f t="shared" si="6"/>
        <v>0</v>
      </c>
    </row>
    <row r="242" spans="1:7" ht="28.8">
      <c r="A242" s="154" t="s">
        <v>2182</v>
      </c>
      <c r="B242" s="143" t="s">
        <v>2180</v>
      </c>
      <c r="C242" s="143" t="s">
        <v>2183</v>
      </c>
      <c r="D242" s="143" t="s">
        <v>46</v>
      </c>
      <c r="E242" s="144">
        <v>1</v>
      </c>
      <c r="F242" s="155"/>
      <c r="G242" s="146">
        <f t="shared" si="6"/>
        <v>0</v>
      </c>
    </row>
    <row r="243" spans="1:7" ht="28.8">
      <c r="A243" s="154" t="s">
        <v>2184</v>
      </c>
      <c r="B243" s="143" t="s">
        <v>2180</v>
      </c>
      <c r="C243" s="143" t="s">
        <v>2185</v>
      </c>
      <c r="D243" s="143" t="s">
        <v>46</v>
      </c>
      <c r="E243" s="144">
        <v>2</v>
      </c>
      <c r="F243" s="155"/>
      <c r="G243" s="146">
        <f t="shared" si="6"/>
        <v>0</v>
      </c>
    </row>
    <row r="244" spans="1:7" ht="28.8">
      <c r="A244" s="154" t="s">
        <v>2186</v>
      </c>
      <c r="B244" s="143" t="s">
        <v>2180</v>
      </c>
      <c r="C244" s="143" t="s">
        <v>2187</v>
      </c>
      <c r="D244" s="143" t="s">
        <v>46</v>
      </c>
      <c r="E244" s="144">
        <v>3</v>
      </c>
      <c r="F244" s="155"/>
      <c r="G244" s="146">
        <f t="shared" si="6"/>
        <v>0</v>
      </c>
    </row>
    <row r="245" spans="1:7" ht="28.8">
      <c r="A245" s="154" t="s">
        <v>2188</v>
      </c>
      <c r="B245" s="143" t="s">
        <v>2180</v>
      </c>
      <c r="C245" s="143" t="s">
        <v>2189</v>
      </c>
      <c r="D245" s="143" t="s">
        <v>46</v>
      </c>
      <c r="E245" s="144">
        <v>2</v>
      </c>
      <c r="F245" s="155"/>
      <c r="G245" s="146">
        <f t="shared" si="6"/>
        <v>0</v>
      </c>
    </row>
    <row r="246" spans="1:7" ht="28.8">
      <c r="A246" s="154" t="s">
        <v>2190</v>
      </c>
      <c r="B246" s="143" t="s">
        <v>2180</v>
      </c>
      <c r="C246" s="143" t="s">
        <v>2191</v>
      </c>
      <c r="D246" s="143" t="s">
        <v>46</v>
      </c>
      <c r="E246" s="144">
        <v>1</v>
      </c>
      <c r="F246" s="155"/>
      <c r="G246" s="146">
        <f t="shared" si="6"/>
        <v>0</v>
      </c>
    </row>
    <row r="247" spans="1:7" ht="28.8">
      <c r="A247" s="154" t="s">
        <v>2192</v>
      </c>
      <c r="B247" s="143" t="s">
        <v>2180</v>
      </c>
      <c r="C247" s="143" t="s">
        <v>2193</v>
      </c>
      <c r="D247" s="143" t="s">
        <v>46</v>
      </c>
      <c r="E247" s="144">
        <v>1</v>
      </c>
      <c r="F247" s="155"/>
      <c r="G247" s="146">
        <f t="shared" si="6"/>
        <v>0</v>
      </c>
    </row>
    <row r="248" spans="1:7" ht="28.8">
      <c r="A248" s="154" t="s">
        <v>2194</v>
      </c>
      <c r="B248" s="143" t="s">
        <v>2180</v>
      </c>
      <c r="C248" s="143" t="s">
        <v>2195</v>
      </c>
      <c r="D248" s="143" t="s">
        <v>46</v>
      </c>
      <c r="E248" s="144">
        <v>2</v>
      </c>
      <c r="F248" s="155"/>
      <c r="G248" s="146">
        <f t="shared" si="6"/>
        <v>0</v>
      </c>
    </row>
    <row r="249" spans="1:7" ht="28.8">
      <c r="A249" s="154" t="s">
        <v>2196</v>
      </c>
      <c r="B249" s="143" t="s">
        <v>2180</v>
      </c>
      <c r="C249" s="143" t="s">
        <v>2197</v>
      </c>
      <c r="D249" s="143" t="s">
        <v>46</v>
      </c>
      <c r="E249" s="144">
        <v>1</v>
      </c>
      <c r="F249" s="155"/>
      <c r="G249" s="146">
        <f t="shared" si="6"/>
        <v>0</v>
      </c>
    </row>
    <row r="250" spans="1:7" ht="28.8">
      <c r="A250" s="154" t="s">
        <v>2198</v>
      </c>
      <c r="B250" s="143" t="s">
        <v>2199</v>
      </c>
      <c r="C250" s="143" t="s">
        <v>2200</v>
      </c>
      <c r="D250" s="143" t="s">
        <v>46</v>
      </c>
      <c r="E250" s="144">
        <v>1</v>
      </c>
      <c r="F250" s="155"/>
      <c r="G250" s="146">
        <f t="shared" si="6"/>
        <v>0</v>
      </c>
    </row>
    <row r="251" spans="1:7" ht="28.8">
      <c r="A251" s="154" t="s">
        <v>2201</v>
      </c>
      <c r="B251" s="143" t="s">
        <v>2180</v>
      </c>
      <c r="C251" s="143" t="s">
        <v>2202</v>
      </c>
      <c r="D251" s="143" t="s">
        <v>46</v>
      </c>
      <c r="E251" s="144">
        <v>4</v>
      </c>
      <c r="F251" s="155"/>
      <c r="G251" s="146">
        <f t="shared" si="6"/>
        <v>0</v>
      </c>
    </row>
    <row r="252" spans="1:7" ht="28.8">
      <c r="A252" s="154" t="s">
        <v>2203</v>
      </c>
      <c r="B252" s="143" t="s">
        <v>2180</v>
      </c>
      <c r="C252" s="143" t="s">
        <v>2204</v>
      </c>
      <c r="D252" s="143" t="s">
        <v>46</v>
      </c>
      <c r="E252" s="144">
        <v>1</v>
      </c>
      <c r="F252" s="155"/>
      <c r="G252" s="146">
        <f t="shared" si="6"/>
        <v>0</v>
      </c>
    </row>
    <row r="253" spans="1:7" ht="28.8">
      <c r="A253" s="154" t="s">
        <v>2205</v>
      </c>
      <c r="B253" s="143" t="s">
        <v>2180</v>
      </c>
      <c r="C253" s="143" t="s">
        <v>2206</v>
      </c>
      <c r="D253" s="143" t="s">
        <v>46</v>
      </c>
      <c r="E253" s="144">
        <v>3</v>
      </c>
      <c r="F253" s="155"/>
      <c r="G253" s="146">
        <f t="shared" si="6"/>
        <v>0</v>
      </c>
    </row>
    <row r="254" spans="1:7" ht="28.8">
      <c r="A254" s="154" t="s">
        <v>2207</v>
      </c>
      <c r="B254" s="143" t="s">
        <v>2180</v>
      </c>
      <c r="C254" s="143" t="s">
        <v>2208</v>
      </c>
      <c r="D254" s="143" t="s">
        <v>46</v>
      </c>
      <c r="E254" s="144">
        <v>1</v>
      </c>
      <c r="F254" s="155"/>
      <c r="G254" s="146">
        <f t="shared" si="6"/>
        <v>0</v>
      </c>
    </row>
    <row r="255" spans="1:7" ht="28.8">
      <c r="A255" s="154" t="s">
        <v>2209</v>
      </c>
      <c r="B255" s="143" t="s">
        <v>2210</v>
      </c>
      <c r="C255" s="143" t="s">
        <v>2211</v>
      </c>
      <c r="D255" s="143" t="s">
        <v>46</v>
      </c>
      <c r="E255" s="144">
        <v>1</v>
      </c>
      <c r="F255" s="155"/>
      <c r="G255" s="146">
        <f t="shared" si="6"/>
        <v>0</v>
      </c>
    </row>
    <row r="256" spans="1:7" ht="28.8">
      <c r="A256" s="154" t="s">
        <v>2212</v>
      </c>
      <c r="B256" s="143" t="s">
        <v>2210</v>
      </c>
      <c r="C256" s="143" t="s">
        <v>2213</v>
      </c>
      <c r="D256" s="143" t="s">
        <v>46</v>
      </c>
      <c r="E256" s="144">
        <v>1</v>
      </c>
      <c r="F256" s="155"/>
      <c r="G256" s="146">
        <f t="shared" si="6"/>
        <v>0</v>
      </c>
    </row>
    <row r="257" spans="1:7" ht="28.8">
      <c r="A257" s="154" t="s">
        <v>2214</v>
      </c>
      <c r="B257" s="143" t="s">
        <v>3780</v>
      </c>
      <c r="C257" s="143" t="s">
        <v>3781</v>
      </c>
      <c r="D257" s="143" t="s">
        <v>46</v>
      </c>
      <c r="E257" s="144">
        <v>1</v>
      </c>
      <c r="F257" s="155"/>
      <c r="G257" s="146">
        <f t="shared" si="6"/>
        <v>0</v>
      </c>
    </row>
    <row r="258" spans="1:7" ht="28.8">
      <c r="A258" s="154" t="s">
        <v>2215</v>
      </c>
      <c r="B258" s="143" t="s">
        <v>3780</v>
      </c>
      <c r="C258" s="143" t="s">
        <v>3782</v>
      </c>
      <c r="D258" s="143" t="s">
        <v>46</v>
      </c>
      <c r="E258" s="144">
        <v>2</v>
      </c>
      <c r="F258" s="155"/>
      <c r="G258" s="146">
        <f t="shared" si="6"/>
        <v>0</v>
      </c>
    </row>
    <row r="259" spans="1:7" ht="28.8">
      <c r="A259" s="154" t="s">
        <v>2216</v>
      </c>
      <c r="B259" s="143" t="s">
        <v>3780</v>
      </c>
      <c r="C259" s="143" t="s">
        <v>3783</v>
      </c>
      <c r="D259" s="143" t="s">
        <v>46</v>
      </c>
      <c r="E259" s="144">
        <v>2</v>
      </c>
      <c r="F259" s="155"/>
      <c r="G259" s="146">
        <f aca="true" t="shared" si="7" ref="G259:G286">F259*E259</f>
        <v>0</v>
      </c>
    </row>
    <row r="260" spans="1:7" ht="28.8">
      <c r="A260" s="154" t="s">
        <v>2217</v>
      </c>
      <c r="B260" s="143" t="s">
        <v>3780</v>
      </c>
      <c r="C260" s="143" t="s">
        <v>3784</v>
      </c>
      <c r="D260" s="143" t="s">
        <v>46</v>
      </c>
      <c r="E260" s="144">
        <v>2</v>
      </c>
      <c r="F260" s="155"/>
      <c r="G260" s="146">
        <f t="shared" si="7"/>
        <v>0</v>
      </c>
    </row>
    <row r="261" spans="1:7" ht="28.8">
      <c r="A261" s="154" t="s">
        <v>2218</v>
      </c>
      <c r="B261" s="143" t="s">
        <v>3780</v>
      </c>
      <c r="C261" s="143" t="s">
        <v>3785</v>
      </c>
      <c r="D261" s="143" t="s">
        <v>46</v>
      </c>
      <c r="E261" s="144">
        <v>5</v>
      </c>
      <c r="F261" s="155"/>
      <c r="G261" s="146">
        <f t="shared" si="7"/>
        <v>0</v>
      </c>
    </row>
    <row r="262" spans="1:7" ht="28.8">
      <c r="A262" s="154" t="s">
        <v>2219</v>
      </c>
      <c r="B262" s="143" t="s">
        <v>3780</v>
      </c>
      <c r="C262" s="143" t="s">
        <v>3786</v>
      </c>
      <c r="D262" s="143" t="s">
        <v>46</v>
      </c>
      <c r="E262" s="144">
        <v>1</v>
      </c>
      <c r="F262" s="155"/>
      <c r="G262" s="146">
        <f t="shared" si="7"/>
        <v>0</v>
      </c>
    </row>
    <row r="263" spans="1:7" ht="28.8">
      <c r="A263" s="154" t="s">
        <v>2220</v>
      </c>
      <c r="B263" s="143" t="s">
        <v>3780</v>
      </c>
      <c r="C263" s="143" t="s">
        <v>3787</v>
      </c>
      <c r="D263" s="143" t="s">
        <v>46</v>
      </c>
      <c r="E263" s="144">
        <v>2</v>
      </c>
      <c r="F263" s="155"/>
      <c r="G263" s="146">
        <f t="shared" si="7"/>
        <v>0</v>
      </c>
    </row>
    <row r="264" spans="1:7" ht="28.8">
      <c r="A264" s="154" t="s">
        <v>2221</v>
      </c>
      <c r="B264" s="143" t="s">
        <v>3780</v>
      </c>
      <c r="C264" s="143" t="s">
        <v>3788</v>
      </c>
      <c r="D264" s="143" t="s">
        <v>46</v>
      </c>
      <c r="E264" s="144">
        <v>15</v>
      </c>
      <c r="F264" s="155"/>
      <c r="G264" s="146">
        <f t="shared" si="7"/>
        <v>0</v>
      </c>
    </row>
    <row r="265" spans="1:7" ht="28.8">
      <c r="A265" s="154" t="s">
        <v>2222</v>
      </c>
      <c r="B265" s="143" t="s">
        <v>3780</v>
      </c>
      <c r="C265" s="143" t="s">
        <v>3789</v>
      </c>
      <c r="D265" s="143" t="s">
        <v>46</v>
      </c>
      <c r="E265" s="144">
        <v>24</v>
      </c>
      <c r="F265" s="155"/>
      <c r="G265" s="146">
        <f t="shared" si="7"/>
        <v>0</v>
      </c>
    </row>
    <row r="266" spans="1:7" ht="28.8">
      <c r="A266" s="154" t="s">
        <v>2223</v>
      </c>
      <c r="B266" s="143" t="s">
        <v>3780</v>
      </c>
      <c r="C266" s="143" t="s">
        <v>3790</v>
      </c>
      <c r="D266" s="143" t="s">
        <v>46</v>
      </c>
      <c r="E266" s="144">
        <v>5</v>
      </c>
      <c r="F266" s="155"/>
      <c r="G266" s="146">
        <f t="shared" si="7"/>
        <v>0</v>
      </c>
    </row>
    <row r="267" spans="1:7" ht="28.8">
      <c r="A267" s="154" t="s">
        <v>2224</v>
      </c>
      <c r="B267" s="143" t="s">
        <v>3780</v>
      </c>
      <c r="C267" s="143" t="s">
        <v>3791</v>
      </c>
      <c r="D267" s="143" t="s">
        <v>46</v>
      </c>
      <c r="E267" s="144">
        <v>14</v>
      </c>
      <c r="F267" s="155"/>
      <c r="G267" s="146">
        <f t="shared" si="7"/>
        <v>0</v>
      </c>
    </row>
    <row r="268" spans="1:7" ht="28.8">
      <c r="A268" s="154" t="s">
        <v>2225</v>
      </c>
      <c r="B268" s="143" t="s">
        <v>3780</v>
      </c>
      <c r="C268" s="143" t="s">
        <v>3792</v>
      </c>
      <c r="D268" s="143" t="s">
        <v>46</v>
      </c>
      <c r="E268" s="144">
        <v>48</v>
      </c>
      <c r="F268" s="155"/>
      <c r="G268" s="146">
        <f t="shared" si="7"/>
        <v>0</v>
      </c>
    </row>
    <row r="269" spans="1:7" ht="28.8">
      <c r="A269" s="154" t="s">
        <v>2226</v>
      </c>
      <c r="B269" s="143" t="s">
        <v>3780</v>
      </c>
      <c r="C269" s="143" t="s">
        <v>3793</v>
      </c>
      <c r="D269" s="143" t="s">
        <v>46</v>
      </c>
      <c r="E269" s="144">
        <v>3</v>
      </c>
      <c r="F269" s="155"/>
      <c r="G269" s="146">
        <f t="shared" si="7"/>
        <v>0</v>
      </c>
    </row>
    <row r="270" spans="1:7" ht="43.2">
      <c r="A270" s="154" t="s">
        <v>3346</v>
      </c>
      <c r="B270" s="143" t="s">
        <v>3031</v>
      </c>
      <c r="C270" s="143" t="s">
        <v>3794</v>
      </c>
      <c r="D270" s="143" t="s">
        <v>198</v>
      </c>
      <c r="E270" s="144">
        <v>0</v>
      </c>
      <c r="F270" s="155" t="s">
        <v>3963</v>
      </c>
      <c r="G270" s="162" t="s">
        <v>3963</v>
      </c>
    </row>
    <row r="271" spans="1:7" ht="28.8">
      <c r="A271" s="154" t="s">
        <v>2227</v>
      </c>
      <c r="B271" s="143" t="s">
        <v>2228</v>
      </c>
      <c r="C271" s="143" t="s">
        <v>2229</v>
      </c>
      <c r="D271" s="143" t="s">
        <v>56</v>
      </c>
      <c r="E271" s="144">
        <v>994</v>
      </c>
      <c r="F271" s="155"/>
      <c r="G271" s="146">
        <f t="shared" si="7"/>
        <v>0</v>
      </c>
    </row>
    <row r="272" spans="1:7" ht="28.8">
      <c r="A272" s="154" t="s">
        <v>2230</v>
      </c>
      <c r="B272" s="143" t="s">
        <v>2231</v>
      </c>
      <c r="C272" s="143" t="s">
        <v>2232</v>
      </c>
      <c r="D272" s="143" t="s">
        <v>2233</v>
      </c>
      <c r="E272" s="144">
        <v>1</v>
      </c>
      <c r="F272" s="155"/>
      <c r="G272" s="146">
        <f t="shared" si="7"/>
        <v>0</v>
      </c>
    </row>
    <row r="273" spans="1:7" ht="28.8">
      <c r="A273" s="154" t="s">
        <v>2234</v>
      </c>
      <c r="B273" s="143" t="s">
        <v>2235</v>
      </c>
      <c r="C273" s="143" t="s">
        <v>2236</v>
      </c>
      <c r="D273" s="143" t="s">
        <v>56</v>
      </c>
      <c r="E273" s="144">
        <v>1681</v>
      </c>
      <c r="F273" s="155"/>
      <c r="G273" s="146">
        <f t="shared" si="7"/>
        <v>0</v>
      </c>
    </row>
    <row r="274" spans="1:7" ht="28.8">
      <c r="A274" s="154" t="s">
        <v>2237</v>
      </c>
      <c r="B274" s="143" t="s">
        <v>2238</v>
      </c>
      <c r="C274" s="143" t="s">
        <v>2239</v>
      </c>
      <c r="D274" s="143" t="s">
        <v>2240</v>
      </c>
      <c r="E274" s="144">
        <v>187</v>
      </c>
      <c r="F274" s="155"/>
      <c r="G274" s="146">
        <f t="shared" si="7"/>
        <v>0</v>
      </c>
    </row>
    <row r="275" spans="1:7" ht="28.8">
      <c r="A275" s="154" t="s">
        <v>2241</v>
      </c>
      <c r="B275" s="143" t="s">
        <v>2242</v>
      </c>
      <c r="C275" s="143" t="s">
        <v>3795</v>
      </c>
      <c r="D275" s="143" t="s">
        <v>56</v>
      </c>
      <c r="E275" s="144">
        <v>2338</v>
      </c>
      <c r="F275" s="155"/>
      <c r="G275" s="146">
        <f t="shared" si="7"/>
        <v>0</v>
      </c>
    </row>
    <row r="276" spans="1:7" ht="28.8">
      <c r="A276" s="154" t="s">
        <v>2243</v>
      </c>
      <c r="B276" s="143" t="s">
        <v>2242</v>
      </c>
      <c r="C276" s="143" t="s">
        <v>3796</v>
      </c>
      <c r="D276" s="143" t="s">
        <v>56</v>
      </c>
      <c r="E276" s="144">
        <v>873</v>
      </c>
      <c r="F276" s="155"/>
      <c r="G276" s="146">
        <f t="shared" si="7"/>
        <v>0</v>
      </c>
    </row>
    <row r="277" spans="1:7" ht="28.8">
      <c r="A277" s="154" t="s">
        <v>2244</v>
      </c>
      <c r="B277" s="143" t="s">
        <v>2245</v>
      </c>
      <c r="C277" s="143" t="s">
        <v>3797</v>
      </c>
      <c r="D277" s="143" t="s">
        <v>56</v>
      </c>
      <c r="E277" s="144">
        <v>765</v>
      </c>
      <c r="F277" s="155"/>
      <c r="G277" s="146">
        <f t="shared" si="7"/>
        <v>0</v>
      </c>
    </row>
    <row r="278" spans="1:7" ht="28.8">
      <c r="A278" s="154" t="s">
        <v>2246</v>
      </c>
      <c r="B278" s="143" t="s">
        <v>2245</v>
      </c>
      <c r="C278" s="143" t="s">
        <v>3798</v>
      </c>
      <c r="D278" s="143" t="s">
        <v>56</v>
      </c>
      <c r="E278" s="144">
        <v>95</v>
      </c>
      <c r="F278" s="155"/>
      <c r="G278" s="146">
        <f t="shared" si="7"/>
        <v>0</v>
      </c>
    </row>
    <row r="279" spans="1:7" ht="28.8">
      <c r="A279" s="154" t="s">
        <v>2247</v>
      </c>
      <c r="B279" s="143" t="s">
        <v>2245</v>
      </c>
      <c r="C279" s="143" t="s">
        <v>3799</v>
      </c>
      <c r="D279" s="143" t="s">
        <v>56</v>
      </c>
      <c r="E279" s="144">
        <v>5</v>
      </c>
      <c r="F279" s="155"/>
      <c r="G279" s="146">
        <f t="shared" si="7"/>
        <v>0</v>
      </c>
    </row>
    <row r="280" spans="1:7" ht="28.8">
      <c r="A280" s="154" t="s">
        <v>2248</v>
      </c>
      <c r="B280" s="143" t="s">
        <v>2245</v>
      </c>
      <c r="C280" s="143" t="s">
        <v>3800</v>
      </c>
      <c r="D280" s="143" t="s">
        <v>56</v>
      </c>
      <c r="E280" s="144">
        <v>18</v>
      </c>
      <c r="F280" s="155"/>
      <c r="G280" s="146">
        <f t="shared" si="7"/>
        <v>0</v>
      </c>
    </row>
    <row r="281" spans="1:7" ht="28.8">
      <c r="A281" s="154" t="s">
        <v>2249</v>
      </c>
      <c r="B281" s="143" t="s">
        <v>2245</v>
      </c>
      <c r="C281" s="143" t="s">
        <v>3801</v>
      </c>
      <c r="D281" s="143" t="s">
        <v>56</v>
      </c>
      <c r="E281" s="144">
        <v>258</v>
      </c>
      <c r="F281" s="155"/>
      <c r="G281" s="146">
        <f t="shared" si="7"/>
        <v>0</v>
      </c>
    </row>
    <row r="282" spans="1:7" ht="28.8">
      <c r="A282" s="154" t="s">
        <v>2250</v>
      </c>
      <c r="B282" s="143" t="s">
        <v>2251</v>
      </c>
      <c r="C282" s="143" t="s">
        <v>2252</v>
      </c>
      <c r="D282" s="143" t="s">
        <v>198</v>
      </c>
      <c r="E282" s="144">
        <v>15</v>
      </c>
      <c r="F282" s="155"/>
      <c r="G282" s="146">
        <f t="shared" si="7"/>
        <v>0</v>
      </c>
    </row>
    <row r="283" spans="1:7" ht="28.8">
      <c r="A283" s="154" t="s">
        <v>2253</v>
      </c>
      <c r="B283" s="143" t="s">
        <v>2254</v>
      </c>
      <c r="C283" s="143" t="s">
        <v>2255</v>
      </c>
      <c r="D283" s="143" t="s">
        <v>46</v>
      </c>
      <c r="E283" s="144">
        <v>30</v>
      </c>
      <c r="F283" s="155"/>
      <c r="G283" s="146">
        <f t="shared" si="7"/>
        <v>0</v>
      </c>
    </row>
    <row r="284" spans="1:7" ht="28.8">
      <c r="A284" s="154" t="s">
        <v>2256</v>
      </c>
      <c r="B284" s="143" t="s">
        <v>2257</v>
      </c>
      <c r="C284" s="143" t="s">
        <v>2258</v>
      </c>
      <c r="D284" s="143" t="s">
        <v>198</v>
      </c>
      <c r="E284" s="144">
        <v>15</v>
      </c>
      <c r="F284" s="155"/>
      <c r="G284" s="146">
        <f t="shared" si="7"/>
        <v>0</v>
      </c>
    </row>
    <row r="285" spans="1:7" ht="28.8">
      <c r="A285" s="154" t="s">
        <v>2259</v>
      </c>
      <c r="B285" s="143" t="s">
        <v>2113</v>
      </c>
      <c r="C285" s="143" t="s">
        <v>2114</v>
      </c>
      <c r="D285" s="143" t="s">
        <v>56</v>
      </c>
      <c r="E285" s="144">
        <v>80</v>
      </c>
      <c r="F285" s="155"/>
      <c r="G285" s="146">
        <f t="shared" si="7"/>
        <v>0</v>
      </c>
    </row>
    <row r="286" spans="1:7" ht="28.8">
      <c r="A286" s="154" t="s">
        <v>2260</v>
      </c>
      <c r="B286" s="143" t="s">
        <v>2113</v>
      </c>
      <c r="C286" s="143" t="s">
        <v>2116</v>
      </c>
      <c r="D286" s="143" t="s">
        <v>56</v>
      </c>
      <c r="E286" s="144">
        <v>80</v>
      </c>
      <c r="F286" s="155"/>
      <c r="G286" s="146">
        <f t="shared" si="7"/>
        <v>0</v>
      </c>
    </row>
    <row r="287" spans="1:7" ht="33" customHeight="1">
      <c r="A287" s="154" t="s">
        <v>2261</v>
      </c>
      <c r="B287" s="143" t="s">
        <v>2262</v>
      </c>
      <c r="C287" s="143" t="s">
        <v>2263</v>
      </c>
      <c r="D287" s="143" t="s">
        <v>2264</v>
      </c>
      <c r="E287" s="144">
        <v>26</v>
      </c>
      <c r="F287" s="155"/>
      <c r="G287" s="146">
        <f>F287*E287</f>
        <v>0</v>
      </c>
    </row>
    <row r="288" spans="1:7" ht="38.4" customHeight="1">
      <c r="A288" s="186" t="s">
        <v>3802</v>
      </c>
      <c r="B288" s="187"/>
      <c r="C288" s="187"/>
      <c r="D288" s="187"/>
      <c r="E288" s="187"/>
      <c r="F288" s="188"/>
      <c r="G288" s="147">
        <f>SUM(G194:G287)</f>
        <v>0</v>
      </c>
    </row>
    <row r="289" spans="1:7" ht="15">
      <c r="A289" s="142"/>
      <c r="B289" s="191" t="s">
        <v>3803</v>
      </c>
      <c r="C289" s="192"/>
      <c r="D289" s="99"/>
      <c r="E289" s="54"/>
      <c r="F289" s="156"/>
      <c r="G289" s="98"/>
    </row>
    <row r="290" spans="1:7" ht="38.4" customHeight="1">
      <c r="A290" s="154" t="s">
        <v>2265</v>
      </c>
      <c r="B290" s="143" t="s">
        <v>2266</v>
      </c>
      <c r="C290" s="143" t="s">
        <v>2267</v>
      </c>
      <c r="D290" s="143" t="s">
        <v>56</v>
      </c>
      <c r="E290" s="144">
        <v>6</v>
      </c>
      <c r="F290" s="155"/>
      <c r="G290" s="146">
        <f>F290*E290</f>
        <v>0</v>
      </c>
    </row>
    <row r="291" spans="1:7" ht="34.8" customHeight="1">
      <c r="A291" s="154" t="s">
        <v>2268</v>
      </c>
      <c r="B291" s="143" t="s">
        <v>2269</v>
      </c>
      <c r="C291" s="143" t="s">
        <v>2270</v>
      </c>
      <c r="D291" s="143" t="s">
        <v>56</v>
      </c>
      <c r="E291" s="144">
        <v>63</v>
      </c>
      <c r="F291" s="155"/>
      <c r="G291" s="146">
        <f aca="true" t="shared" si="8" ref="G291:G348">F291*E291</f>
        <v>0</v>
      </c>
    </row>
    <row r="292" spans="1:7" ht="37.8" customHeight="1">
      <c r="A292" s="154" t="s">
        <v>2271</v>
      </c>
      <c r="B292" s="143" t="s">
        <v>2272</v>
      </c>
      <c r="C292" s="143" t="s">
        <v>2273</v>
      </c>
      <c r="D292" s="143" t="s">
        <v>56</v>
      </c>
      <c r="E292" s="144">
        <v>40</v>
      </c>
      <c r="F292" s="155"/>
      <c r="G292" s="146">
        <f t="shared" si="8"/>
        <v>0</v>
      </c>
    </row>
    <row r="293" spans="1:7" ht="38.4" customHeight="1">
      <c r="A293" s="154" t="s">
        <v>2274</v>
      </c>
      <c r="B293" s="143" t="s">
        <v>2275</v>
      </c>
      <c r="C293" s="143" t="s">
        <v>2276</v>
      </c>
      <c r="D293" s="143" t="s">
        <v>56</v>
      </c>
      <c r="E293" s="144">
        <v>9</v>
      </c>
      <c r="F293" s="155"/>
      <c r="G293" s="146">
        <f t="shared" si="8"/>
        <v>0</v>
      </c>
    </row>
    <row r="294" spans="1:7" ht="28.8">
      <c r="A294" s="154" t="s">
        <v>2277</v>
      </c>
      <c r="B294" s="143" t="s">
        <v>2108</v>
      </c>
      <c r="C294" s="143" t="s">
        <v>3757</v>
      </c>
      <c r="D294" s="143" t="s">
        <v>56</v>
      </c>
      <c r="E294" s="144">
        <v>48</v>
      </c>
      <c r="F294" s="155"/>
      <c r="G294" s="146">
        <f t="shared" si="8"/>
        <v>0</v>
      </c>
    </row>
    <row r="295" spans="1:7" ht="28.8">
      <c r="A295" s="154" t="s">
        <v>2278</v>
      </c>
      <c r="B295" s="143" t="s">
        <v>2109</v>
      </c>
      <c r="C295" s="143" t="s">
        <v>3758</v>
      </c>
      <c r="D295" s="143" t="s">
        <v>56</v>
      </c>
      <c r="E295" s="144">
        <v>41</v>
      </c>
      <c r="F295" s="155"/>
      <c r="G295" s="146">
        <f t="shared" si="8"/>
        <v>0</v>
      </c>
    </row>
    <row r="296" spans="1:7" ht="28.8">
      <c r="A296" s="154" t="s">
        <v>2279</v>
      </c>
      <c r="B296" s="143" t="s">
        <v>2110</v>
      </c>
      <c r="C296" s="143" t="s">
        <v>3804</v>
      </c>
      <c r="D296" s="143" t="s">
        <v>56</v>
      </c>
      <c r="E296" s="144">
        <v>34</v>
      </c>
      <c r="F296" s="155"/>
      <c r="G296" s="146">
        <f t="shared" si="8"/>
        <v>0</v>
      </c>
    </row>
    <row r="297" spans="1:7" ht="28.8">
      <c r="A297" s="154" t="s">
        <v>2280</v>
      </c>
      <c r="B297" s="143" t="s">
        <v>2111</v>
      </c>
      <c r="C297" s="143" t="s">
        <v>3760</v>
      </c>
      <c r="D297" s="143" t="s">
        <v>56</v>
      </c>
      <c r="E297" s="144">
        <v>145</v>
      </c>
      <c r="F297" s="155"/>
      <c r="G297" s="146">
        <f t="shared" si="8"/>
        <v>0</v>
      </c>
    </row>
    <row r="298" spans="1:7" ht="28.8">
      <c r="A298" s="154" t="s">
        <v>2281</v>
      </c>
      <c r="B298" s="143" t="s">
        <v>2112</v>
      </c>
      <c r="C298" s="143" t="s">
        <v>3761</v>
      </c>
      <c r="D298" s="143" t="s">
        <v>56</v>
      </c>
      <c r="E298" s="144">
        <v>256</v>
      </c>
      <c r="F298" s="155"/>
      <c r="G298" s="146">
        <f t="shared" si="8"/>
        <v>0</v>
      </c>
    </row>
    <row r="299" spans="1:7" ht="28.8">
      <c r="A299" s="154" t="s">
        <v>2282</v>
      </c>
      <c r="B299" s="143" t="s">
        <v>2228</v>
      </c>
      <c r="C299" s="143" t="s">
        <v>2229</v>
      </c>
      <c r="D299" s="143" t="s">
        <v>56</v>
      </c>
      <c r="E299" s="144">
        <v>994</v>
      </c>
      <c r="F299" s="155"/>
      <c r="G299" s="146">
        <f t="shared" si="8"/>
        <v>0</v>
      </c>
    </row>
    <row r="300" spans="1:7" ht="28.8">
      <c r="A300" s="154" t="s">
        <v>2283</v>
      </c>
      <c r="B300" s="143" t="s">
        <v>2262</v>
      </c>
      <c r="C300" s="143" t="s">
        <v>2284</v>
      </c>
      <c r="D300" s="143" t="s">
        <v>2264</v>
      </c>
      <c r="E300" s="144">
        <v>22</v>
      </c>
      <c r="F300" s="155"/>
      <c r="G300" s="146">
        <f t="shared" si="8"/>
        <v>0</v>
      </c>
    </row>
    <row r="301" spans="1:7" ht="28.8">
      <c r="A301" s="154" t="s">
        <v>2285</v>
      </c>
      <c r="B301" s="143" t="s">
        <v>2286</v>
      </c>
      <c r="C301" s="143" t="s">
        <v>2287</v>
      </c>
      <c r="D301" s="143" t="s">
        <v>46</v>
      </c>
      <c r="E301" s="144">
        <v>2</v>
      </c>
      <c r="F301" s="155"/>
      <c r="G301" s="146">
        <f t="shared" si="8"/>
        <v>0</v>
      </c>
    </row>
    <row r="302" spans="1:7" ht="28.8">
      <c r="A302" s="154" t="s">
        <v>2288</v>
      </c>
      <c r="B302" s="143" t="s">
        <v>2289</v>
      </c>
      <c r="C302" s="143" t="s">
        <v>2290</v>
      </c>
      <c r="D302" s="143" t="s">
        <v>46</v>
      </c>
      <c r="E302" s="144">
        <v>4</v>
      </c>
      <c r="F302" s="155"/>
      <c r="G302" s="146">
        <f t="shared" si="8"/>
        <v>0</v>
      </c>
    </row>
    <row r="303" spans="1:7" ht="28.8">
      <c r="A303" s="154" t="s">
        <v>2291</v>
      </c>
      <c r="B303" s="143" t="s">
        <v>2292</v>
      </c>
      <c r="C303" s="143" t="s">
        <v>2293</v>
      </c>
      <c r="D303" s="143" t="s">
        <v>46</v>
      </c>
      <c r="E303" s="144">
        <v>4</v>
      </c>
      <c r="F303" s="155"/>
      <c r="G303" s="146">
        <f t="shared" si="8"/>
        <v>0</v>
      </c>
    </row>
    <row r="304" spans="1:7" ht="28.8">
      <c r="A304" s="154" t="s">
        <v>2294</v>
      </c>
      <c r="B304" s="143" t="s">
        <v>2295</v>
      </c>
      <c r="C304" s="143" t="s">
        <v>2296</v>
      </c>
      <c r="D304" s="143" t="s">
        <v>46</v>
      </c>
      <c r="E304" s="144">
        <v>10</v>
      </c>
      <c r="F304" s="155"/>
      <c r="G304" s="146">
        <f t="shared" si="8"/>
        <v>0</v>
      </c>
    </row>
    <row r="305" spans="1:7" ht="28.8">
      <c r="A305" s="154" t="s">
        <v>2297</v>
      </c>
      <c r="B305" s="143" t="s">
        <v>2118</v>
      </c>
      <c r="C305" s="143" t="s">
        <v>2119</v>
      </c>
      <c r="D305" s="143" t="s">
        <v>46</v>
      </c>
      <c r="E305" s="144">
        <v>7</v>
      </c>
      <c r="F305" s="155"/>
      <c r="G305" s="146">
        <f t="shared" si="8"/>
        <v>0</v>
      </c>
    </row>
    <row r="306" spans="1:7" ht="28.8">
      <c r="A306" s="154" t="s">
        <v>2298</v>
      </c>
      <c r="B306" s="143" t="s">
        <v>2131</v>
      </c>
      <c r="C306" s="143" t="s">
        <v>2299</v>
      </c>
      <c r="D306" s="143" t="s">
        <v>46</v>
      </c>
      <c r="E306" s="144">
        <v>2</v>
      </c>
      <c r="F306" s="155"/>
      <c r="G306" s="146">
        <f t="shared" si="8"/>
        <v>0</v>
      </c>
    </row>
    <row r="307" spans="1:7" ht="28.8">
      <c r="A307" s="154" t="s">
        <v>2300</v>
      </c>
      <c r="B307" s="143" t="s">
        <v>2120</v>
      </c>
      <c r="C307" s="143" t="s">
        <v>2121</v>
      </c>
      <c r="D307" s="143" t="s">
        <v>46</v>
      </c>
      <c r="E307" s="144">
        <v>10</v>
      </c>
      <c r="F307" s="155"/>
      <c r="G307" s="146">
        <f t="shared" si="8"/>
        <v>0</v>
      </c>
    </row>
    <row r="308" spans="1:7" ht="28.8">
      <c r="A308" s="154" t="s">
        <v>2301</v>
      </c>
      <c r="B308" s="143" t="s">
        <v>2122</v>
      </c>
      <c r="C308" s="143" t="s">
        <v>2123</v>
      </c>
      <c r="D308" s="143" t="s">
        <v>46</v>
      </c>
      <c r="E308" s="144">
        <v>10</v>
      </c>
      <c r="F308" s="155"/>
      <c r="G308" s="146">
        <f t="shared" si="8"/>
        <v>0</v>
      </c>
    </row>
    <row r="309" spans="1:7" ht="28.8">
      <c r="A309" s="154" t="s">
        <v>2302</v>
      </c>
      <c r="B309" s="143" t="s">
        <v>2124</v>
      </c>
      <c r="C309" s="143" t="s">
        <v>2125</v>
      </c>
      <c r="D309" s="143" t="s">
        <v>46</v>
      </c>
      <c r="E309" s="144">
        <v>25</v>
      </c>
      <c r="F309" s="155"/>
      <c r="G309" s="146">
        <f t="shared" si="8"/>
        <v>0</v>
      </c>
    </row>
    <row r="310" spans="1:7" ht="28.8">
      <c r="A310" s="154" t="s">
        <v>2303</v>
      </c>
      <c r="B310" s="143" t="s">
        <v>2118</v>
      </c>
      <c r="C310" s="143" t="s">
        <v>2304</v>
      </c>
      <c r="D310" s="143" t="s">
        <v>46</v>
      </c>
      <c r="E310" s="144">
        <v>20</v>
      </c>
      <c r="F310" s="155"/>
      <c r="G310" s="146">
        <f t="shared" si="8"/>
        <v>0</v>
      </c>
    </row>
    <row r="311" spans="1:7" ht="28.8">
      <c r="A311" s="154" t="s">
        <v>2305</v>
      </c>
      <c r="B311" s="143" t="s">
        <v>2118</v>
      </c>
      <c r="C311" s="143" t="s">
        <v>2306</v>
      </c>
      <c r="D311" s="143" t="s">
        <v>46</v>
      </c>
      <c r="E311" s="144">
        <v>10</v>
      </c>
      <c r="F311" s="155"/>
      <c r="G311" s="146">
        <f t="shared" si="8"/>
        <v>0</v>
      </c>
    </row>
    <row r="312" spans="1:7" ht="28.8">
      <c r="A312" s="154" t="s">
        <v>2307</v>
      </c>
      <c r="B312" s="143" t="s">
        <v>2308</v>
      </c>
      <c r="C312" s="143" t="s">
        <v>2309</v>
      </c>
      <c r="D312" s="143" t="s">
        <v>46</v>
      </c>
      <c r="E312" s="144">
        <v>1</v>
      </c>
      <c r="F312" s="155"/>
      <c r="G312" s="146">
        <f t="shared" si="8"/>
        <v>0</v>
      </c>
    </row>
    <row r="313" spans="1:7" ht="28.8">
      <c r="A313" s="154" t="s">
        <v>2310</v>
      </c>
      <c r="B313" s="143" t="s">
        <v>2118</v>
      </c>
      <c r="C313" s="143" t="s">
        <v>2311</v>
      </c>
      <c r="D313" s="143" t="s">
        <v>46</v>
      </c>
      <c r="E313" s="144">
        <v>1</v>
      </c>
      <c r="F313" s="155"/>
      <c r="G313" s="146">
        <f t="shared" si="8"/>
        <v>0</v>
      </c>
    </row>
    <row r="314" spans="1:7" ht="28.8">
      <c r="A314" s="154" t="s">
        <v>2312</v>
      </c>
      <c r="B314" s="143" t="s">
        <v>2120</v>
      </c>
      <c r="C314" s="143" t="s">
        <v>2313</v>
      </c>
      <c r="D314" s="143" t="s">
        <v>46</v>
      </c>
      <c r="E314" s="144">
        <v>2</v>
      </c>
      <c r="F314" s="155"/>
      <c r="G314" s="146">
        <f t="shared" si="8"/>
        <v>0</v>
      </c>
    </row>
    <row r="315" spans="1:7" ht="28.8">
      <c r="A315" s="154" t="s">
        <v>2314</v>
      </c>
      <c r="B315" s="143" t="s">
        <v>2122</v>
      </c>
      <c r="C315" s="143" t="s">
        <v>2315</v>
      </c>
      <c r="D315" s="143" t="s">
        <v>46</v>
      </c>
      <c r="E315" s="144">
        <v>2</v>
      </c>
      <c r="F315" s="155"/>
      <c r="G315" s="146">
        <f t="shared" si="8"/>
        <v>0</v>
      </c>
    </row>
    <row r="316" spans="1:7" ht="28.8">
      <c r="A316" s="154" t="s">
        <v>2316</v>
      </c>
      <c r="B316" s="143" t="s">
        <v>2124</v>
      </c>
      <c r="C316" s="143" t="s">
        <v>2317</v>
      </c>
      <c r="D316" s="143" t="s">
        <v>46</v>
      </c>
      <c r="E316" s="144">
        <v>5</v>
      </c>
      <c r="F316" s="155"/>
      <c r="G316" s="146">
        <f t="shared" si="8"/>
        <v>0</v>
      </c>
    </row>
    <row r="317" spans="1:7" ht="28.8">
      <c r="A317" s="154" t="s">
        <v>2318</v>
      </c>
      <c r="B317" s="143" t="s">
        <v>2118</v>
      </c>
      <c r="C317" s="143" t="s">
        <v>3805</v>
      </c>
      <c r="D317" s="143" t="s">
        <v>46</v>
      </c>
      <c r="E317" s="144">
        <v>1</v>
      </c>
      <c r="F317" s="155"/>
      <c r="G317" s="146">
        <f t="shared" si="8"/>
        <v>0</v>
      </c>
    </row>
    <row r="318" spans="1:7" ht="28.8">
      <c r="A318" s="154" t="s">
        <v>2319</v>
      </c>
      <c r="B318" s="143" t="s">
        <v>2120</v>
      </c>
      <c r="C318" s="143" t="s">
        <v>3806</v>
      </c>
      <c r="D318" s="143" t="s">
        <v>46</v>
      </c>
      <c r="E318" s="144">
        <v>2</v>
      </c>
      <c r="F318" s="155"/>
      <c r="G318" s="146">
        <f t="shared" si="8"/>
        <v>0</v>
      </c>
    </row>
    <row r="319" spans="1:7" ht="28.8">
      <c r="A319" s="154" t="s">
        <v>2320</v>
      </c>
      <c r="B319" s="143" t="s">
        <v>2122</v>
      </c>
      <c r="C319" s="143" t="s">
        <v>3807</v>
      </c>
      <c r="D319" s="143" t="s">
        <v>46</v>
      </c>
      <c r="E319" s="144">
        <v>2</v>
      </c>
      <c r="F319" s="155"/>
      <c r="G319" s="146">
        <f t="shared" si="8"/>
        <v>0</v>
      </c>
    </row>
    <row r="320" spans="1:7" ht="28.8">
      <c r="A320" s="154" t="s">
        <v>2321</v>
      </c>
      <c r="B320" s="143" t="s">
        <v>2124</v>
      </c>
      <c r="C320" s="143" t="s">
        <v>3808</v>
      </c>
      <c r="D320" s="143" t="s">
        <v>46</v>
      </c>
      <c r="E320" s="144">
        <v>5</v>
      </c>
      <c r="F320" s="155"/>
      <c r="G320" s="146">
        <f t="shared" si="8"/>
        <v>0</v>
      </c>
    </row>
    <row r="321" spans="1:7" ht="28.8">
      <c r="A321" s="154" t="s">
        <v>2322</v>
      </c>
      <c r="B321" s="143" t="s">
        <v>2118</v>
      </c>
      <c r="C321" s="143" t="s">
        <v>3809</v>
      </c>
      <c r="D321" s="143" t="s">
        <v>46</v>
      </c>
      <c r="E321" s="144">
        <v>1</v>
      </c>
      <c r="F321" s="155"/>
      <c r="G321" s="146">
        <f t="shared" si="8"/>
        <v>0</v>
      </c>
    </row>
    <row r="322" spans="1:7" ht="28.8">
      <c r="A322" s="154" t="s">
        <v>2323</v>
      </c>
      <c r="B322" s="143" t="s">
        <v>2131</v>
      </c>
      <c r="C322" s="143" t="s">
        <v>3810</v>
      </c>
      <c r="D322" s="143" t="s">
        <v>46</v>
      </c>
      <c r="E322" s="144">
        <v>2</v>
      </c>
      <c r="F322" s="155"/>
      <c r="G322" s="146">
        <f t="shared" si="8"/>
        <v>0</v>
      </c>
    </row>
    <row r="323" spans="1:7" ht="28.8">
      <c r="A323" s="154" t="s">
        <v>2324</v>
      </c>
      <c r="B323" s="143" t="s">
        <v>2122</v>
      </c>
      <c r="C323" s="143" t="s">
        <v>3811</v>
      </c>
      <c r="D323" s="143" t="s">
        <v>46</v>
      </c>
      <c r="E323" s="144">
        <v>2</v>
      </c>
      <c r="F323" s="155"/>
      <c r="G323" s="146">
        <f t="shared" si="8"/>
        <v>0</v>
      </c>
    </row>
    <row r="324" spans="1:7" ht="28.8">
      <c r="A324" s="154" t="s">
        <v>2325</v>
      </c>
      <c r="B324" s="143" t="s">
        <v>2124</v>
      </c>
      <c r="C324" s="143" t="s">
        <v>3812</v>
      </c>
      <c r="D324" s="143" t="s">
        <v>46</v>
      </c>
      <c r="E324" s="144">
        <v>5</v>
      </c>
      <c r="F324" s="155"/>
      <c r="G324" s="146">
        <f t="shared" si="8"/>
        <v>0</v>
      </c>
    </row>
    <row r="325" spans="1:7" ht="28.8">
      <c r="A325" s="154" t="s">
        <v>2326</v>
      </c>
      <c r="B325" s="143" t="s">
        <v>3813</v>
      </c>
      <c r="C325" s="143" t="s">
        <v>2327</v>
      </c>
      <c r="D325" s="143" t="s">
        <v>2102</v>
      </c>
      <c r="E325" s="144">
        <v>1</v>
      </c>
      <c r="F325" s="155"/>
      <c r="G325" s="146">
        <f t="shared" si="8"/>
        <v>0</v>
      </c>
    </row>
    <row r="326" spans="1:7" ht="28.8">
      <c r="A326" s="154" t="s">
        <v>2328</v>
      </c>
      <c r="B326" s="143" t="s">
        <v>3813</v>
      </c>
      <c r="C326" s="143" t="s">
        <v>2329</v>
      </c>
      <c r="D326" s="143" t="s">
        <v>2102</v>
      </c>
      <c r="E326" s="144">
        <v>1</v>
      </c>
      <c r="F326" s="155"/>
      <c r="G326" s="146">
        <f t="shared" si="8"/>
        <v>0</v>
      </c>
    </row>
    <row r="327" spans="1:7" ht="28.8">
      <c r="A327" s="154" t="s">
        <v>2330</v>
      </c>
      <c r="B327" s="143" t="s">
        <v>3813</v>
      </c>
      <c r="C327" s="143" t="s">
        <v>2331</v>
      </c>
      <c r="D327" s="143" t="s">
        <v>2102</v>
      </c>
      <c r="E327" s="144">
        <v>1</v>
      </c>
      <c r="F327" s="155"/>
      <c r="G327" s="146">
        <f t="shared" si="8"/>
        <v>0</v>
      </c>
    </row>
    <row r="328" spans="1:7" ht="28.8">
      <c r="A328" s="154" t="s">
        <v>2332</v>
      </c>
      <c r="B328" s="143" t="s">
        <v>3813</v>
      </c>
      <c r="C328" s="143" t="s">
        <v>2333</v>
      </c>
      <c r="D328" s="143" t="s">
        <v>2102</v>
      </c>
      <c r="E328" s="144">
        <v>7</v>
      </c>
      <c r="F328" s="155"/>
      <c r="G328" s="146">
        <f t="shared" si="8"/>
        <v>0</v>
      </c>
    </row>
    <row r="329" spans="1:7" ht="28.8">
      <c r="A329" s="154" t="s">
        <v>2334</v>
      </c>
      <c r="B329" s="143" t="s">
        <v>2335</v>
      </c>
      <c r="C329" s="143" t="s">
        <v>2336</v>
      </c>
      <c r="D329" s="143" t="s">
        <v>46</v>
      </c>
      <c r="E329" s="144">
        <v>2</v>
      </c>
      <c r="F329" s="155"/>
      <c r="G329" s="146">
        <f t="shared" si="8"/>
        <v>0</v>
      </c>
    </row>
    <row r="330" spans="1:7" ht="28.8">
      <c r="A330" s="154" t="s">
        <v>2337</v>
      </c>
      <c r="B330" s="143" t="s">
        <v>2335</v>
      </c>
      <c r="C330" s="143" t="s">
        <v>2338</v>
      </c>
      <c r="D330" s="143" t="s">
        <v>46</v>
      </c>
      <c r="E330" s="144">
        <v>3</v>
      </c>
      <c r="F330" s="155"/>
      <c r="G330" s="146">
        <f t="shared" si="8"/>
        <v>0</v>
      </c>
    </row>
    <row r="331" spans="1:7" ht="28.8">
      <c r="A331" s="154" t="s">
        <v>2339</v>
      </c>
      <c r="B331" s="143" t="s">
        <v>2340</v>
      </c>
      <c r="C331" s="143" t="s">
        <v>2341</v>
      </c>
      <c r="D331" s="143" t="s">
        <v>46</v>
      </c>
      <c r="E331" s="144">
        <v>1</v>
      </c>
      <c r="F331" s="155"/>
      <c r="G331" s="146">
        <f t="shared" si="8"/>
        <v>0</v>
      </c>
    </row>
    <row r="332" spans="1:7" ht="28.8">
      <c r="A332" s="154" t="s">
        <v>2342</v>
      </c>
      <c r="B332" s="143" t="s">
        <v>2343</v>
      </c>
      <c r="C332" s="143" t="s">
        <v>2344</v>
      </c>
      <c r="D332" s="143" t="s">
        <v>46</v>
      </c>
      <c r="E332" s="144">
        <v>13</v>
      </c>
      <c r="F332" s="155"/>
      <c r="G332" s="146">
        <f t="shared" si="8"/>
        <v>0</v>
      </c>
    </row>
    <row r="333" spans="1:7" ht="28.8">
      <c r="A333" s="154" t="s">
        <v>2345</v>
      </c>
      <c r="B333" s="143" t="s">
        <v>2346</v>
      </c>
      <c r="C333" s="143" t="s">
        <v>2347</v>
      </c>
      <c r="D333" s="143" t="s">
        <v>46</v>
      </c>
      <c r="E333" s="144">
        <v>14</v>
      </c>
      <c r="F333" s="155"/>
      <c r="G333" s="146">
        <f t="shared" si="8"/>
        <v>0</v>
      </c>
    </row>
    <row r="334" spans="1:7" ht="28.8">
      <c r="A334" s="154" t="s">
        <v>2348</v>
      </c>
      <c r="B334" s="143" t="s">
        <v>2349</v>
      </c>
      <c r="C334" s="143" t="s">
        <v>3814</v>
      </c>
      <c r="D334" s="143" t="s">
        <v>198</v>
      </c>
      <c r="E334" s="144">
        <v>1</v>
      </c>
      <c r="F334" s="155"/>
      <c r="G334" s="146">
        <f t="shared" si="8"/>
        <v>0</v>
      </c>
    </row>
    <row r="335" spans="1:7" ht="28.8">
      <c r="A335" s="154" t="s">
        <v>2350</v>
      </c>
      <c r="B335" s="143" t="s">
        <v>2349</v>
      </c>
      <c r="C335" s="143" t="s">
        <v>3815</v>
      </c>
      <c r="D335" s="143" t="s">
        <v>198</v>
      </c>
      <c r="E335" s="144">
        <v>10</v>
      </c>
      <c r="F335" s="155"/>
      <c r="G335" s="146">
        <f t="shared" si="8"/>
        <v>0</v>
      </c>
    </row>
    <row r="336" spans="1:7" ht="28.8">
      <c r="A336" s="154" t="s">
        <v>2351</v>
      </c>
      <c r="B336" s="143" t="s">
        <v>2352</v>
      </c>
      <c r="C336" s="143" t="s">
        <v>3385</v>
      </c>
      <c r="D336" s="143" t="s">
        <v>46</v>
      </c>
      <c r="E336" s="144">
        <v>1</v>
      </c>
      <c r="F336" s="155"/>
      <c r="G336" s="146">
        <f t="shared" si="8"/>
        <v>0</v>
      </c>
    </row>
    <row r="337" spans="1:7" ht="28.8">
      <c r="A337" s="154" t="s">
        <v>2353</v>
      </c>
      <c r="B337" s="143" t="s">
        <v>2354</v>
      </c>
      <c r="C337" s="143" t="s">
        <v>3386</v>
      </c>
      <c r="D337" s="143" t="s">
        <v>46</v>
      </c>
      <c r="E337" s="144">
        <v>1</v>
      </c>
      <c r="F337" s="155"/>
      <c r="G337" s="146">
        <f t="shared" si="8"/>
        <v>0</v>
      </c>
    </row>
    <row r="338" spans="1:7" ht="28.8">
      <c r="A338" s="154" t="s">
        <v>2355</v>
      </c>
      <c r="B338" s="143" t="s">
        <v>2356</v>
      </c>
      <c r="C338" s="143" t="s">
        <v>2357</v>
      </c>
      <c r="D338" s="143" t="s">
        <v>9</v>
      </c>
      <c r="E338" s="144">
        <v>13.8</v>
      </c>
      <c r="F338" s="155"/>
      <c r="G338" s="146">
        <f t="shared" si="8"/>
        <v>0</v>
      </c>
    </row>
    <row r="339" spans="1:7" ht="28.8">
      <c r="A339" s="154" t="s">
        <v>2358</v>
      </c>
      <c r="B339" s="143" t="s">
        <v>2359</v>
      </c>
      <c r="C339" s="143" t="s">
        <v>2360</v>
      </c>
      <c r="D339" s="143" t="s">
        <v>9</v>
      </c>
      <c r="E339" s="144">
        <v>13.8</v>
      </c>
      <c r="F339" s="155"/>
      <c r="G339" s="146">
        <f t="shared" si="8"/>
        <v>0</v>
      </c>
    </row>
    <row r="340" spans="1:7" ht="28.8">
      <c r="A340" s="154" t="s">
        <v>2361</v>
      </c>
      <c r="B340" s="143" t="s">
        <v>2362</v>
      </c>
      <c r="C340" s="143" t="s">
        <v>2363</v>
      </c>
      <c r="D340" s="143" t="s">
        <v>9</v>
      </c>
      <c r="E340" s="144">
        <v>13.8</v>
      </c>
      <c r="F340" s="155"/>
      <c r="G340" s="146">
        <f t="shared" si="8"/>
        <v>0</v>
      </c>
    </row>
    <row r="341" spans="1:7" ht="28.8">
      <c r="A341" s="154" t="s">
        <v>2364</v>
      </c>
      <c r="B341" s="143" t="s">
        <v>2365</v>
      </c>
      <c r="C341" s="143" t="s">
        <v>2366</v>
      </c>
      <c r="D341" s="143" t="s">
        <v>9</v>
      </c>
      <c r="E341" s="144">
        <v>13.8</v>
      </c>
      <c r="F341" s="155"/>
      <c r="G341" s="146">
        <f t="shared" si="8"/>
        <v>0</v>
      </c>
    </row>
    <row r="342" spans="1:7" ht="28.8">
      <c r="A342" s="154" t="s">
        <v>2367</v>
      </c>
      <c r="B342" s="143" t="s">
        <v>2242</v>
      </c>
      <c r="C342" s="143" t="s">
        <v>3816</v>
      </c>
      <c r="D342" s="143" t="s">
        <v>56</v>
      </c>
      <c r="E342" s="144">
        <v>6</v>
      </c>
      <c r="F342" s="155"/>
      <c r="G342" s="146">
        <f t="shared" si="8"/>
        <v>0</v>
      </c>
    </row>
    <row r="343" spans="1:7" ht="28.8">
      <c r="A343" s="154" t="s">
        <v>2368</v>
      </c>
      <c r="B343" s="143" t="s">
        <v>2245</v>
      </c>
      <c r="C343" s="143" t="s">
        <v>3817</v>
      </c>
      <c r="D343" s="143" t="s">
        <v>56</v>
      </c>
      <c r="E343" s="144">
        <v>48</v>
      </c>
      <c r="F343" s="155"/>
      <c r="G343" s="146">
        <f t="shared" si="8"/>
        <v>0</v>
      </c>
    </row>
    <row r="344" spans="1:7" ht="28.8">
      <c r="A344" s="154" t="s">
        <v>2369</v>
      </c>
      <c r="B344" s="143" t="s">
        <v>2245</v>
      </c>
      <c r="C344" s="143" t="s">
        <v>3818</v>
      </c>
      <c r="D344" s="143" t="s">
        <v>56</v>
      </c>
      <c r="E344" s="144">
        <v>41</v>
      </c>
      <c r="F344" s="155"/>
      <c r="G344" s="146">
        <f t="shared" si="8"/>
        <v>0</v>
      </c>
    </row>
    <row r="345" spans="1:7" ht="28.8">
      <c r="A345" s="154" t="s">
        <v>2370</v>
      </c>
      <c r="B345" s="143" t="s">
        <v>2245</v>
      </c>
      <c r="C345" s="143" t="s">
        <v>3819</v>
      </c>
      <c r="D345" s="143" t="s">
        <v>56</v>
      </c>
      <c r="E345" s="144">
        <v>34</v>
      </c>
      <c r="F345" s="155"/>
      <c r="G345" s="146">
        <f t="shared" si="8"/>
        <v>0</v>
      </c>
    </row>
    <row r="346" spans="1:7" ht="28.8">
      <c r="A346" s="154" t="s">
        <v>2371</v>
      </c>
      <c r="B346" s="143" t="s">
        <v>2245</v>
      </c>
      <c r="C346" s="143" t="s">
        <v>3820</v>
      </c>
      <c r="D346" s="143" t="s">
        <v>56</v>
      </c>
      <c r="E346" s="144">
        <v>63</v>
      </c>
      <c r="F346" s="155"/>
      <c r="G346" s="146">
        <f t="shared" si="8"/>
        <v>0</v>
      </c>
    </row>
    <row r="347" spans="1:7" ht="28.8">
      <c r="A347" s="154" t="s">
        <v>2372</v>
      </c>
      <c r="B347" s="143" t="s">
        <v>2245</v>
      </c>
      <c r="C347" s="143" t="s">
        <v>3821</v>
      </c>
      <c r="D347" s="143" t="s">
        <v>56</v>
      </c>
      <c r="E347" s="144">
        <v>145</v>
      </c>
      <c r="F347" s="155"/>
      <c r="G347" s="146">
        <f t="shared" si="8"/>
        <v>0</v>
      </c>
    </row>
    <row r="348" spans="1:7" ht="28.8">
      <c r="A348" s="154" t="s">
        <v>2373</v>
      </c>
      <c r="B348" s="143" t="s">
        <v>2245</v>
      </c>
      <c r="C348" s="143" t="s">
        <v>3822</v>
      </c>
      <c r="D348" s="143" t="s">
        <v>56</v>
      </c>
      <c r="E348" s="144">
        <v>40</v>
      </c>
      <c r="F348" s="155"/>
      <c r="G348" s="146">
        <f t="shared" si="8"/>
        <v>0</v>
      </c>
    </row>
    <row r="349" spans="1:7" ht="38.25" customHeight="1">
      <c r="A349" s="154" t="s">
        <v>2374</v>
      </c>
      <c r="B349" s="143" t="s">
        <v>2245</v>
      </c>
      <c r="C349" s="143" t="s">
        <v>3823</v>
      </c>
      <c r="D349" s="143" t="s">
        <v>56</v>
      </c>
      <c r="E349" s="144">
        <v>265</v>
      </c>
      <c r="F349" s="155"/>
      <c r="G349" s="146">
        <f>F349*E349</f>
        <v>0</v>
      </c>
    </row>
    <row r="350" spans="1:7" s="11" customFormat="1" ht="36" customHeight="1">
      <c r="A350" s="186" t="s">
        <v>3201</v>
      </c>
      <c r="B350" s="187"/>
      <c r="C350" s="187"/>
      <c r="D350" s="187"/>
      <c r="E350" s="187"/>
      <c r="F350" s="188"/>
      <c r="G350" s="147">
        <f>SUM(G290:G349)</f>
        <v>0</v>
      </c>
    </row>
    <row r="351" spans="1:7" ht="30" customHeight="1">
      <c r="A351" s="141"/>
      <c r="B351" s="191" t="s">
        <v>3824</v>
      </c>
      <c r="C351" s="192"/>
      <c r="D351" s="100"/>
      <c r="E351" s="58"/>
      <c r="F351" s="159"/>
      <c r="G351" s="98"/>
    </row>
    <row r="352" spans="1:7" ht="31.8" customHeight="1">
      <c r="A352" s="154" t="s">
        <v>2375</v>
      </c>
      <c r="B352" s="143" t="s">
        <v>2376</v>
      </c>
      <c r="C352" s="143" t="s">
        <v>2377</v>
      </c>
      <c r="D352" s="143" t="s">
        <v>56</v>
      </c>
      <c r="E352" s="144">
        <v>5</v>
      </c>
      <c r="F352" s="155"/>
      <c r="G352" s="146">
        <f aca="true" t="shared" si="9" ref="G352:G398">F352*E352</f>
        <v>0</v>
      </c>
    </row>
    <row r="353" spans="1:7" ht="33.6" customHeight="1">
      <c r="A353" s="154" t="s">
        <v>2378</v>
      </c>
      <c r="B353" s="143" t="s">
        <v>2379</v>
      </c>
      <c r="C353" s="143" t="s">
        <v>2380</v>
      </c>
      <c r="D353" s="143" t="s">
        <v>56</v>
      </c>
      <c r="E353" s="144">
        <v>26</v>
      </c>
      <c r="F353" s="155"/>
      <c r="G353" s="146">
        <f t="shared" si="9"/>
        <v>0</v>
      </c>
    </row>
    <row r="354" spans="1:7" ht="36.6" customHeight="1">
      <c r="A354" s="154" t="s">
        <v>2381</v>
      </c>
      <c r="B354" s="143" t="s">
        <v>2269</v>
      </c>
      <c r="C354" s="143" t="s">
        <v>2382</v>
      </c>
      <c r="D354" s="143" t="s">
        <v>56</v>
      </c>
      <c r="E354" s="144">
        <v>37</v>
      </c>
      <c r="F354" s="155"/>
      <c r="G354" s="146">
        <f t="shared" si="9"/>
        <v>0</v>
      </c>
    </row>
    <row r="355" spans="1:7" ht="33.6" customHeight="1">
      <c r="A355" s="154" t="s">
        <v>2383</v>
      </c>
      <c r="B355" s="143" t="s">
        <v>2272</v>
      </c>
      <c r="C355" s="143" t="s">
        <v>2384</v>
      </c>
      <c r="D355" s="143" t="s">
        <v>56</v>
      </c>
      <c r="E355" s="144">
        <v>10</v>
      </c>
      <c r="F355" s="155"/>
      <c r="G355" s="146">
        <f t="shared" si="9"/>
        <v>0</v>
      </c>
    </row>
    <row r="356" spans="1:7" ht="41.4" customHeight="1">
      <c r="A356" s="154" t="s">
        <v>2385</v>
      </c>
      <c r="B356" s="143" t="s">
        <v>2275</v>
      </c>
      <c r="C356" s="143" t="s">
        <v>2386</v>
      </c>
      <c r="D356" s="143" t="s">
        <v>56</v>
      </c>
      <c r="E356" s="144">
        <v>30</v>
      </c>
      <c r="F356" s="155"/>
      <c r="G356" s="146">
        <f t="shared" si="9"/>
        <v>0</v>
      </c>
    </row>
    <row r="357" spans="1:7" ht="35.4" customHeight="1">
      <c r="A357" s="154" t="s">
        <v>2387</v>
      </c>
      <c r="B357" s="143" t="s">
        <v>2388</v>
      </c>
      <c r="C357" s="143" t="s">
        <v>2389</v>
      </c>
      <c r="D357" s="143" t="s">
        <v>56</v>
      </c>
      <c r="E357" s="144">
        <v>28</v>
      </c>
      <c r="F357" s="155"/>
      <c r="G357" s="146">
        <f t="shared" si="9"/>
        <v>0</v>
      </c>
    </row>
    <row r="358" spans="1:7" ht="33.6" customHeight="1">
      <c r="A358" s="154" t="s">
        <v>2390</v>
      </c>
      <c r="B358" s="143" t="s">
        <v>2391</v>
      </c>
      <c r="C358" s="143" t="s">
        <v>2392</v>
      </c>
      <c r="D358" s="143" t="s">
        <v>56</v>
      </c>
      <c r="E358" s="144">
        <v>110</v>
      </c>
      <c r="F358" s="155"/>
      <c r="G358" s="146">
        <f t="shared" si="9"/>
        <v>0</v>
      </c>
    </row>
    <row r="359" spans="1:7" ht="36.6" customHeight="1">
      <c r="A359" s="154" t="s">
        <v>2393</v>
      </c>
      <c r="B359" s="143" t="s">
        <v>2394</v>
      </c>
      <c r="C359" s="143" t="s">
        <v>2395</v>
      </c>
      <c r="D359" s="143" t="s">
        <v>56</v>
      </c>
      <c r="E359" s="144">
        <v>10</v>
      </c>
      <c r="F359" s="155"/>
      <c r="G359" s="146">
        <f t="shared" si="9"/>
        <v>0</v>
      </c>
    </row>
    <row r="360" spans="1:7" ht="34.2" customHeight="1">
      <c r="A360" s="154" t="s">
        <v>2396</v>
      </c>
      <c r="B360" s="143" t="s">
        <v>2397</v>
      </c>
      <c r="C360" s="143" t="s">
        <v>2398</v>
      </c>
      <c r="D360" s="143" t="s">
        <v>56</v>
      </c>
      <c r="E360" s="144">
        <v>10</v>
      </c>
      <c r="F360" s="155"/>
      <c r="G360" s="146">
        <f t="shared" si="9"/>
        <v>0</v>
      </c>
    </row>
    <row r="361" spans="1:7" ht="33.6" customHeight="1">
      <c r="A361" s="154" t="s">
        <v>2399</v>
      </c>
      <c r="B361" s="143" t="s">
        <v>2400</v>
      </c>
      <c r="C361" s="143" t="s">
        <v>2401</v>
      </c>
      <c r="D361" s="143" t="s">
        <v>56</v>
      </c>
      <c r="E361" s="144">
        <v>18</v>
      </c>
      <c r="F361" s="155"/>
      <c r="G361" s="146">
        <f t="shared" si="9"/>
        <v>0</v>
      </c>
    </row>
    <row r="362" spans="1:7" ht="34.2" customHeight="1">
      <c r="A362" s="154" t="s">
        <v>2402</v>
      </c>
      <c r="B362" s="143" t="s">
        <v>2403</v>
      </c>
      <c r="C362" s="143" t="s">
        <v>2404</v>
      </c>
      <c r="D362" s="143" t="s">
        <v>56</v>
      </c>
      <c r="E362" s="144">
        <v>6</v>
      </c>
      <c r="F362" s="155"/>
      <c r="G362" s="146">
        <f t="shared" si="9"/>
        <v>0</v>
      </c>
    </row>
    <row r="363" spans="1:7" ht="28.8">
      <c r="A363" s="154" t="s">
        <v>2405</v>
      </c>
      <c r="B363" s="143" t="s">
        <v>2406</v>
      </c>
      <c r="C363" s="143" t="s">
        <v>2407</v>
      </c>
      <c r="D363" s="143" t="s">
        <v>56</v>
      </c>
      <c r="E363" s="144">
        <v>7.3</v>
      </c>
      <c r="F363" s="155"/>
      <c r="G363" s="146">
        <f t="shared" si="9"/>
        <v>0</v>
      </c>
    </row>
    <row r="364" spans="1:7" ht="28.8">
      <c r="A364" s="154" t="s">
        <v>2408</v>
      </c>
      <c r="B364" s="143" t="s">
        <v>2409</v>
      </c>
      <c r="C364" s="143" t="s">
        <v>2410</v>
      </c>
      <c r="D364" s="143" t="s">
        <v>56</v>
      </c>
      <c r="E364" s="144">
        <v>3.7</v>
      </c>
      <c r="F364" s="155"/>
      <c r="G364" s="146">
        <f t="shared" si="9"/>
        <v>0</v>
      </c>
    </row>
    <row r="365" spans="1:7" ht="28.8">
      <c r="A365" s="154" t="s">
        <v>2411</v>
      </c>
      <c r="B365" s="143" t="s">
        <v>2412</v>
      </c>
      <c r="C365" s="143" t="s">
        <v>2413</v>
      </c>
      <c r="D365" s="143" t="s">
        <v>46</v>
      </c>
      <c r="E365" s="144">
        <v>2</v>
      </c>
      <c r="F365" s="155"/>
      <c r="G365" s="146">
        <f t="shared" si="9"/>
        <v>0</v>
      </c>
    </row>
    <row r="366" spans="1:7" ht="28.8">
      <c r="A366" s="154" t="s">
        <v>2414</v>
      </c>
      <c r="B366" s="143" t="s">
        <v>2412</v>
      </c>
      <c r="C366" s="143" t="s">
        <v>2415</v>
      </c>
      <c r="D366" s="143" t="s">
        <v>46</v>
      </c>
      <c r="E366" s="144">
        <v>4</v>
      </c>
      <c r="F366" s="155"/>
      <c r="G366" s="146">
        <f t="shared" si="9"/>
        <v>0</v>
      </c>
    </row>
    <row r="367" spans="1:7" ht="28.8">
      <c r="A367" s="154" t="s">
        <v>2416</v>
      </c>
      <c r="B367" s="143" t="s">
        <v>2417</v>
      </c>
      <c r="C367" s="143" t="s">
        <v>2418</v>
      </c>
      <c r="D367" s="143" t="s">
        <v>46</v>
      </c>
      <c r="E367" s="144">
        <v>4</v>
      </c>
      <c r="F367" s="155"/>
      <c r="G367" s="146">
        <f t="shared" si="9"/>
        <v>0</v>
      </c>
    </row>
    <row r="368" spans="1:7" ht="28.8">
      <c r="A368" s="154" t="s">
        <v>2419</v>
      </c>
      <c r="B368" s="143" t="s">
        <v>2335</v>
      </c>
      <c r="C368" s="143" t="s">
        <v>2336</v>
      </c>
      <c r="D368" s="143" t="s">
        <v>46</v>
      </c>
      <c r="E368" s="144">
        <v>2</v>
      </c>
      <c r="F368" s="155"/>
      <c r="G368" s="146">
        <f t="shared" si="9"/>
        <v>0</v>
      </c>
    </row>
    <row r="369" spans="1:7" ht="28.8">
      <c r="A369" s="154" t="s">
        <v>2420</v>
      </c>
      <c r="B369" s="143" t="s">
        <v>2335</v>
      </c>
      <c r="C369" s="143" t="s">
        <v>2338</v>
      </c>
      <c r="D369" s="143" t="s">
        <v>46</v>
      </c>
      <c r="E369" s="144">
        <v>2</v>
      </c>
      <c r="F369" s="155"/>
      <c r="G369" s="146">
        <f t="shared" si="9"/>
        <v>0</v>
      </c>
    </row>
    <row r="370" spans="1:7" ht="28.8">
      <c r="A370" s="154" t="s">
        <v>2421</v>
      </c>
      <c r="B370" s="143" t="s">
        <v>2422</v>
      </c>
      <c r="C370" s="143" t="s">
        <v>2423</v>
      </c>
      <c r="D370" s="143" t="s">
        <v>46</v>
      </c>
      <c r="E370" s="144">
        <v>2</v>
      </c>
      <c r="F370" s="155"/>
      <c r="G370" s="146">
        <f t="shared" si="9"/>
        <v>0</v>
      </c>
    </row>
    <row r="371" spans="1:7" ht="28.8">
      <c r="A371" s="154" t="s">
        <v>2424</v>
      </c>
      <c r="B371" s="143" t="s">
        <v>2425</v>
      </c>
      <c r="C371" s="143" t="s">
        <v>2426</v>
      </c>
      <c r="D371" s="143" t="s">
        <v>46</v>
      </c>
      <c r="E371" s="144">
        <v>8</v>
      </c>
      <c r="F371" s="155"/>
      <c r="G371" s="146">
        <f t="shared" si="9"/>
        <v>0</v>
      </c>
    </row>
    <row r="372" spans="1:7" ht="28.8">
      <c r="A372" s="154" t="s">
        <v>2427</v>
      </c>
      <c r="B372" s="143" t="s">
        <v>2428</v>
      </c>
      <c r="C372" s="143" t="s">
        <v>2429</v>
      </c>
      <c r="D372" s="143" t="s">
        <v>46</v>
      </c>
      <c r="E372" s="144">
        <v>2</v>
      </c>
      <c r="F372" s="155"/>
      <c r="G372" s="146">
        <f t="shared" si="9"/>
        <v>0</v>
      </c>
    </row>
    <row r="373" spans="1:7" ht="28.8">
      <c r="A373" s="154" t="s">
        <v>2430</v>
      </c>
      <c r="B373" s="143" t="s">
        <v>2120</v>
      </c>
      <c r="C373" s="143" t="s">
        <v>2431</v>
      </c>
      <c r="D373" s="143" t="s">
        <v>46</v>
      </c>
      <c r="E373" s="144">
        <v>2</v>
      </c>
      <c r="F373" s="155"/>
      <c r="G373" s="146">
        <f t="shared" si="9"/>
        <v>0</v>
      </c>
    </row>
    <row r="374" spans="1:7" ht="28.8">
      <c r="A374" s="154" t="s">
        <v>2432</v>
      </c>
      <c r="B374" s="143" t="s">
        <v>2433</v>
      </c>
      <c r="C374" s="143" t="s">
        <v>2434</v>
      </c>
      <c r="D374" s="143" t="s">
        <v>46</v>
      </c>
      <c r="E374" s="144">
        <v>1</v>
      </c>
      <c r="F374" s="155"/>
      <c r="G374" s="146">
        <f t="shared" si="9"/>
        <v>0</v>
      </c>
    </row>
    <row r="375" spans="1:7" ht="28.8">
      <c r="A375" s="154" t="s">
        <v>2435</v>
      </c>
      <c r="B375" s="143" t="s">
        <v>2422</v>
      </c>
      <c r="C375" s="143" t="s">
        <v>2436</v>
      </c>
      <c r="D375" s="143" t="s">
        <v>46</v>
      </c>
      <c r="E375" s="144">
        <v>1</v>
      </c>
      <c r="F375" s="155"/>
      <c r="G375" s="146">
        <f t="shared" si="9"/>
        <v>0</v>
      </c>
    </row>
    <row r="376" spans="1:7" ht="28.8">
      <c r="A376" s="154" t="s">
        <v>2437</v>
      </c>
      <c r="B376" s="143" t="s">
        <v>2343</v>
      </c>
      <c r="C376" s="143" t="s">
        <v>2438</v>
      </c>
      <c r="D376" s="143" t="s">
        <v>46</v>
      </c>
      <c r="E376" s="144">
        <v>6</v>
      </c>
      <c r="F376" s="155"/>
      <c r="G376" s="146">
        <f t="shared" si="9"/>
        <v>0</v>
      </c>
    </row>
    <row r="377" spans="1:7" ht="28.8">
      <c r="A377" s="154" t="s">
        <v>2439</v>
      </c>
      <c r="B377" s="143" t="s">
        <v>2346</v>
      </c>
      <c r="C377" s="143" t="s">
        <v>2440</v>
      </c>
      <c r="D377" s="143" t="s">
        <v>46</v>
      </c>
      <c r="E377" s="144">
        <v>6</v>
      </c>
      <c r="F377" s="155"/>
      <c r="G377" s="146">
        <f t="shared" si="9"/>
        <v>0</v>
      </c>
    </row>
    <row r="378" spans="1:7" ht="28.8">
      <c r="A378" s="154" t="s">
        <v>2441</v>
      </c>
      <c r="B378" s="143" t="s">
        <v>2356</v>
      </c>
      <c r="C378" s="143" t="s">
        <v>2442</v>
      </c>
      <c r="D378" s="143" t="s">
        <v>9</v>
      </c>
      <c r="E378" s="144">
        <v>79.5</v>
      </c>
      <c r="F378" s="155"/>
      <c r="G378" s="146">
        <f t="shared" si="9"/>
        <v>0</v>
      </c>
    </row>
    <row r="379" spans="1:7" ht="28.8">
      <c r="A379" s="154" t="s">
        <v>2443</v>
      </c>
      <c r="B379" s="143" t="s">
        <v>2359</v>
      </c>
      <c r="C379" s="143" t="s">
        <v>2360</v>
      </c>
      <c r="D379" s="143" t="s">
        <v>9</v>
      </c>
      <c r="E379" s="144">
        <v>79.5</v>
      </c>
      <c r="F379" s="155"/>
      <c r="G379" s="146">
        <f t="shared" si="9"/>
        <v>0</v>
      </c>
    </row>
    <row r="380" spans="1:7" ht="33.6" customHeight="1">
      <c r="A380" s="154" t="s">
        <v>2444</v>
      </c>
      <c r="B380" s="143" t="s">
        <v>2362</v>
      </c>
      <c r="C380" s="143" t="s">
        <v>2363</v>
      </c>
      <c r="D380" s="143" t="s">
        <v>9</v>
      </c>
      <c r="E380" s="144">
        <v>79.5</v>
      </c>
      <c r="F380" s="155"/>
      <c r="G380" s="146">
        <f t="shared" si="9"/>
        <v>0</v>
      </c>
    </row>
    <row r="381" spans="1:7" ht="34.8" customHeight="1">
      <c r="A381" s="154" t="s">
        <v>2445</v>
      </c>
      <c r="B381" s="143" t="s">
        <v>2365</v>
      </c>
      <c r="C381" s="143" t="s">
        <v>2366</v>
      </c>
      <c r="D381" s="143" t="s">
        <v>9</v>
      </c>
      <c r="E381" s="144">
        <v>79.5</v>
      </c>
      <c r="F381" s="155"/>
      <c r="G381" s="146">
        <f t="shared" si="9"/>
        <v>0</v>
      </c>
    </row>
    <row r="382" spans="1:7" ht="34.2" customHeight="1">
      <c r="A382" s="154" t="s">
        <v>2446</v>
      </c>
      <c r="B382" s="143" t="s">
        <v>2245</v>
      </c>
      <c r="C382" s="143" t="s">
        <v>3818</v>
      </c>
      <c r="D382" s="143" t="s">
        <v>56</v>
      </c>
      <c r="E382" s="144">
        <v>15</v>
      </c>
      <c r="F382" s="155"/>
      <c r="G382" s="146">
        <f t="shared" si="9"/>
        <v>0</v>
      </c>
    </row>
    <row r="383" spans="1:7" ht="33.6" customHeight="1">
      <c r="A383" s="154" t="s">
        <v>2447</v>
      </c>
      <c r="B383" s="143" t="s">
        <v>2245</v>
      </c>
      <c r="C383" s="143" t="s">
        <v>3825</v>
      </c>
      <c r="D383" s="143" t="s">
        <v>56</v>
      </c>
      <c r="E383" s="144">
        <v>26</v>
      </c>
      <c r="F383" s="155"/>
      <c r="G383" s="146">
        <f t="shared" si="9"/>
        <v>0</v>
      </c>
    </row>
    <row r="384" spans="1:7" ht="34.8" customHeight="1">
      <c r="A384" s="154" t="s">
        <v>2448</v>
      </c>
      <c r="B384" s="143" t="s">
        <v>2245</v>
      </c>
      <c r="C384" s="143" t="s">
        <v>3826</v>
      </c>
      <c r="D384" s="143" t="s">
        <v>56</v>
      </c>
      <c r="E384" s="144">
        <v>37</v>
      </c>
      <c r="F384" s="155"/>
      <c r="G384" s="146">
        <f t="shared" si="9"/>
        <v>0</v>
      </c>
    </row>
    <row r="385" spans="1:7" ht="34.2" customHeight="1">
      <c r="A385" s="154" t="s">
        <v>2449</v>
      </c>
      <c r="B385" s="143" t="s">
        <v>2245</v>
      </c>
      <c r="C385" s="143" t="s">
        <v>3822</v>
      </c>
      <c r="D385" s="143" t="s">
        <v>56</v>
      </c>
      <c r="E385" s="144">
        <v>28</v>
      </c>
      <c r="F385" s="155"/>
      <c r="G385" s="146">
        <f t="shared" si="9"/>
        <v>0</v>
      </c>
    </row>
    <row r="386" spans="1:7" ht="36.6" customHeight="1">
      <c r="A386" s="154" t="s">
        <v>2450</v>
      </c>
      <c r="B386" s="143" t="s">
        <v>2245</v>
      </c>
      <c r="C386" s="143" t="s">
        <v>3823</v>
      </c>
      <c r="D386" s="143" t="s">
        <v>56</v>
      </c>
      <c r="E386" s="144">
        <v>30</v>
      </c>
      <c r="F386" s="155"/>
      <c r="G386" s="146">
        <f t="shared" si="9"/>
        <v>0</v>
      </c>
    </row>
    <row r="387" spans="1:7" ht="34.2" customHeight="1">
      <c r="A387" s="154" t="s">
        <v>2451</v>
      </c>
      <c r="B387" s="143" t="s">
        <v>3827</v>
      </c>
      <c r="C387" s="143" t="s">
        <v>3828</v>
      </c>
      <c r="D387" s="143" t="s">
        <v>56</v>
      </c>
      <c r="E387" s="144">
        <v>34</v>
      </c>
      <c r="F387" s="155"/>
      <c r="G387" s="146">
        <f t="shared" si="9"/>
        <v>0</v>
      </c>
    </row>
    <row r="388" spans="1:7" ht="36.6" customHeight="1">
      <c r="A388" s="154" t="s">
        <v>2452</v>
      </c>
      <c r="B388" s="143" t="s">
        <v>3829</v>
      </c>
      <c r="C388" s="143" t="s">
        <v>3830</v>
      </c>
      <c r="D388" s="143" t="s">
        <v>56</v>
      </c>
      <c r="E388" s="144">
        <v>112</v>
      </c>
      <c r="F388" s="155"/>
      <c r="G388" s="146">
        <f t="shared" si="9"/>
        <v>0</v>
      </c>
    </row>
    <row r="389" spans="1:7" ht="28.8">
      <c r="A389" s="154" t="s">
        <v>2453</v>
      </c>
      <c r="B389" s="143" t="s">
        <v>3829</v>
      </c>
      <c r="C389" s="143" t="s">
        <v>3831</v>
      </c>
      <c r="D389" s="143" t="s">
        <v>56</v>
      </c>
      <c r="E389" s="144">
        <v>18</v>
      </c>
      <c r="F389" s="155"/>
      <c r="G389" s="146">
        <f t="shared" si="9"/>
        <v>0</v>
      </c>
    </row>
    <row r="390" spans="1:7" ht="33.6" customHeight="1">
      <c r="A390" s="154" t="s">
        <v>2454</v>
      </c>
      <c r="B390" s="143" t="s">
        <v>3829</v>
      </c>
      <c r="C390" s="143" t="s">
        <v>3832</v>
      </c>
      <c r="D390" s="143" t="s">
        <v>56</v>
      </c>
      <c r="E390" s="144">
        <v>4</v>
      </c>
      <c r="F390" s="155"/>
      <c r="G390" s="146">
        <f t="shared" si="9"/>
        <v>0</v>
      </c>
    </row>
    <row r="391" spans="1:7" ht="31.2" customHeight="1">
      <c r="A391" s="154" t="s">
        <v>2455</v>
      </c>
      <c r="B391" s="143" t="s">
        <v>3031</v>
      </c>
      <c r="C391" s="143" t="s">
        <v>2456</v>
      </c>
      <c r="D391" s="143" t="s">
        <v>198</v>
      </c>
      <c r="E391" s="144">
        <v>1</v>
      </c>
      <c r="F391" s="155"/>
      <c r="G391" s="146">
        <f t="shared" si="9"/>
        <v>0</v>
      </c>
    </row>
    <row r="392" spans="1:7" ht="28.8">
      <c r="A392" s="154" t="s">
        <v>2457</v>
      </c>
      <c r="B392" s="143" t="s">
        <v>2458</v>
      </c>
      <c r="C392" s="143" t="s">
        <v>2459</v>
      </c>
      <c r="D392" s="143" t="s">
        <v>46</v>
      </c>
      <c r="E392" s="144">
        <v>1</v>
      </c>
      <c r="F392" s="155"/>
      <c r="G392" s="146">
        <f t="shared" si="9"/>
        <v>0</v>
      </c>
    </row>
    <row r="393" spans="1:7" ht="28.8">
      <c r="A393" s="154" t="s">
        <v>2460</v>
      </c>
      <c r="B393" s="143" t="s">
        <v>2461</v>
      </c>
      <c r="C393" s="143" t="s">
        <v>2462</v>
      </c>
      <c r="D393" s="143" t="s">
        <v>46</v>
      </c>
      <c r="E393" s="144">
        <v>1</v>
      </c>
      <c r="F393" s="155"/>
      <c r="G393" s="146">
        <f t="shared" si="9"/>
        <v>0</v>
      </c>
    </row>
    <row r="394" spans="1:7" ht="28.8">
      <c r="A394" s="154" t="s">
        <v>2463</v>
      </c>
      <c r="B394" s="143" t="s">
        <v>3037</v>
      </c>
      <c r="C394" s="143" t="s">
        <v>2464</v>
      </c>
      <c r="D394" s="143" t="s">
        <v>919</v>
      </c>
      <c r="E394" s="144">
        <v>140</v>
      </c>
      <c r="F394" s="155"/>
      <c r="G394" s="146">
        <f t="shared" si="9"/>
        <v>0</v>
      </c>
    </row>
    <row r="395" spans="1:7" ht="34.8" customHeight="1">
      <c r="A395" s="154" t="s">
        <v>2465</v>
      </c>
      <c r="B395" s="143" t="s">
        <v>2466</v>
      </c>
      <c r="C395" s="143" t="s">
        <v>2467</v>
      </c>
      <c r="D395" s="143" t="s">
        <v>9</v>
      </c>
      <c r="E395" s="144">
        <v>130</v>
      </c>
      <c r="F395" s="155"/>
      <c r="G395" s="146">
        <f t="shared" si="9"/>
        <v>0</v>
      </c>
    </row>
    <row r="396" spans="1:7" ht="39" customHeight="1">
      <c r="A396" s="154" t="s">
        <v>2468</v>
      </c>
      <c r="B396" s="143" t="s">
        <v>2469</v>
      </c>
      <c r="C396" s="143" t="s">
        <v>2470</v>
      </c>
      <c r="D396" s="143" t="s">
        <v>9</v>
      </c>
      <c r="E396" s="144">
        <v>130</v>
      </c>
      <c r="F396" s="155"/>
      <c r="G396" s="146">
        <f t="shared" si="9"/>
        <v>0</v>
      </c>
    </row>
    <row r="397" spans="1:7" ht="50.4" customHeight="1">
      <c r="A397" s="154" t="s">
        <v>2471</v>
      </c>
      <c r="B397" s="143" t="s">
        <v>2472</v>
      </c>
      <c r="C397" s="143" t="s">
        <v>2473</v>
      </c>
      <c r="D397" s="143" t="s">
        <v>9</v>
      </c>
      <c r="E397" s="144">
        <v>30</v>
      </c>
      <c r="F397" s="155"/>
      <c r="G397" s="146">
        <f t="shared" si="9"/>
        <v>0</v>
      </c>
    </row>
    <row r="398" spans="1:7" ht="39.6" customHeight="1">
      <c r="A398" s="154" t="s">
        <v>2474</v>
      </c>
      <c r="B398" s="143" t="s">
        <v>2475</v>
      </c>
      <c r="C398" s="143" t="s">
        <v>2476</v>
      </c>
      <c r="D398" s="143" t="s">
        <v>9</v>
      </c>
      <c r="E398" s="144">
        <v>80</v>
      </c>
      <c r="F398" s="155"/>
      <c r="G398" s="146">
        <f t="shared" si="9"/>
        <v>0</v>
      </c>
    </row>
    <row r="399" spans="1:7" ht="35.4" customHeight="1">
      <c r="A399" s="154" t="s">
        <v>2477</v>
      </c>
      <c r="B399" s="143" t="s">
        <v>2478</v>
      </c>
      <c r="C399" s="143" t="s">
        <v>2479</v>
      </c>
      <c r="D399" s="143" t="s">
        <v>9</v>
      </c>
      <c r="E399" s="144">
        <v>84</v>
      </c>
      <c r="F399" s="155"/>
      <c r="G399" s="146">
        <f>F399*E399</f>
        <v>0</v>
      </c>
    </row>
    <row r="400" spans="1:7" ht="36.6" customHeight="1">
      <c r="A400" s="154" t="s">
        <v>2480</v>
      </c>
      <c r="B400" s="143" t="s">
        <v>2481</v>
      </c>
      <c r="C400" s="143" t="s">
        <v>2482</v>
      </c>
      <c r="D400" s="143" t="s">
        <v>9</v>
      </c>
      <c r="E400" s="144">
        <v>80</v>
      </c>
      <c r="F400" s="155"/>
      <c r="G400" s="146">
        <f>F400*E400</f>
        <v>0</v>
      </c>
    </row>
    <row r="401" spans="1:7" ht="32.25" customHeight="1">
      <c r="A401" s="186" t="s">
        <v>3833</v>
      </c>
      <c r="B401" s="187"/>
      <c r="C401" s="187"/>
      <c r="D401" s="187"/>
      <c r="E401" s="187"/>
      <c r="F401" s="188"/>
      <c r="G401" s="147">
        <f>SUM(G352:G400)</f>
        <v>0</v>
      </c>
    </row>
    <row r="402" spans="1:7" ht="29.4" customHeight="1">
      <c r="A402" s="186" t="s">
        <v>3069</v>
      </c>
      <c r="B402" s="187"/>
      <c r="C402" s="187"/>
      <c r="D402" s="187"/>
      <c r="E402" s="187"/>
      <c r="F402" s="188"/>
      <c r="G402" s="147">
        <f>SUM(G401,G350,G288)</f>
        <v>0</v>
      </c>
    </row>
    <row r="403" spans="1:7" ht="14.4" customHeight="1">
      <c r="A403" s="57"/>
      <c r="B403" s="206" t="s">
        <v>3070</v>
      </c>
      <c r="C403" s="206"/>
      <c r="D403" s="54"/>
      <c r="E403" s="54"/>
      <c r="F403" s="156"/>
      <c r="G403" s="55"/>
    </row>
    <row r="404" spans="1:7" ht="14.4" customHeight="1">
      <c r="A404" s="53"/>
      <c r="B404" s="191" t="s">
        <v>3834</v>
      </c>
      <c r="C404" s="192"/>
      <c r="D404" s="54"/>
      <c r="E404" s="54"/>
      <c r="F404" s="156"/>
      <c r="G404" s="55"/>
    </row>
    <row r="405" spans="1:7" ht="15">
      <c r="A405" s="53"/>
      <c r="B405" s="191" t="s">
        <v>3835</v>
      </c>
      <c r="C405" s="192"/>
      <c r="D405" s="54"/>
      <c r="E405" s="54"/>
      <c r="F405" s="156"/>
      <c r="G405" s="55"/>
    </row>
    <row r="406" spans="1:7" ht="31.2" customHeight="1">
      <c r="A406" s="154" t="s">
        <v>892</v>
      </c>
      <c r="B406" s="143" t="s">
        <v>2501</v>
      </c>
      <c r="C406" s="143" t="s">
        <v>2502</v>
      </c>
      <c r="D406" s="143" t="s">
        <v>9</v>
      </c>
      <c r="E406" s="144">
        <v>135.1</v>
      </c>
      <c r="F406" s="155"/>
      <c r="G406" s="146">
        <f>F406*E406</f>
        <v>0</v>
      </c>
    </row>
    <row r="407" spans="1:7" ht="36.6" customHeight="1">
      <c r="A407" s="154" t="s">
        <v>895</v>
      </c>
      <c r="B407" s="143" t="s">
        <v>2503</v>
      </c>
      <c r="C407" s="143" t="s">
        <v>2504</v>
      </c>
      <c r="D407" s="143" t="s">
        <v>9</v>
      </c>
      <c r="E407" s="144">
        <v>456.5</v>
      </c>
      <c r="F407" s="155"/>
      <c r="G407" s="146">
        <f aca="true" t="shared" si="10" ref="G407:G470">F407*E407</f>
        <v>0</v>
      </c>
    </row>
    <row r="408" spans="1:7" ht="34.2" customHeight="1">
      <c r="A408" s="154" t="s">
        <v>898</v>
      </c>
      <c r="B408" s="143" t="s">
        <v>2090</v>
      </c>
      <c r="C408" s="143" t="s">
        <v>2505</v>
      </c>
      <c r="D408" s="143" t="s">
        <v>9</v>
      </c>
      <c r="E408" s="144">
        <v>1354.4</v>
      </c>
      <c r="F408" s="155"/>
      <c r="G408" s="146">
        <f t="shared" si="10"/>
        <v>0</v>
      </c>
    </row>
    <row r="409" spans="1:7" ht="37.2" customHeight="1">
      <c r="A409" s="154" t="s">
        <v>900</v>
      </c>
      <c r="B409" s="143" t="s">
        <v>2091</v>
      </c>
      <c r="C409" s="143" t="s">
        <v>2506</v>
      </c>
      <c r="D409" s="143" t="s">
        <v>9</v>
      </c>
      <c r="E409" s="144">
        <v>79</v>
      </c>
      <c r="F409" s="155"/>
      <c r="G409" s="146">
        <f t="shared" si="10"/>
        <v>0</v>
      </c>
    </row>
    <row r="410" spans="1:7" ht="36.6" customHeight="1">
      <c r="A410" s="154" t="s">
        <v>901</v>
      </c>
      <c r="B410" s="143" t="s">
        <v>2503</v>
      </c>
      <c r="C410" s="143" t="s">
        <v>3836</v>
      </c>
      <c r="D410" s="143" t="s">
        <v>9</v>
      </c>
      <c r="E410" s="144">
        <v>26</v>
      </c>
      <c r="F410" s="155"/>
      <c r="G410" s="146">
        <f t="shared" si="10"/>
        <v>0</v>
      </c>
    </row>
    <row r="411" spans="1:7" ht="34.8" customHeight="1">
      <c r="A411" s="154" t="s">
        <v>2507</v>
      </c>
      <c r="B411" s="143" t="s">
        <v>2090</v>
      </c>
      <c r="C411" s="143" t="s">
        <v>3837</v>
      </c>
      <c r="D411" s="143" t="s">
        <v>9</v>
      </c>
      <c r="E411" s="144">
        <v>854.6</v>
      </c>
      <c r="F411" s="155"/>
      <c r="G411" s="146">
        <f t="shared" si="10"/>
        <v>0</v>
      </c>
    </row>
    <row r="412" spans="1:7" ht="49.8" customHeight="1">
      <c r="A412" s="154" t="s">
        <v>2508</v>
      </c>
      <c r="B412" s="143" t="s">
        <v>2090</v>
      </c>
      <c r="C412" s="143" t="s">
        <v>3838</v>
      </c>
      <c r="D412" s="143" t="s">
        <v>9</v>
      </c>
      <c r="E412" s="144">
        <v>390</v>
      </c>
      <c r="F412" s="155"/>
      <c r="G412" s="146">
        <f t="shared" si="10"/>
        <v>0</v>
      </c>
    </row>
    <row r="413" spans="1:7" ht="46.8" customHeight="1">
      <c r="A413" s="154" t="s">
        <v>2509</v>
      </c>
      <c r="B413" s="143" t="s">
        <v>2091</v>
      </c>
      <c r="C413" s="143" t="s">
        <v>3839</v>
      </c>
      <c r="D413" s="143" t="s">
        <v>9</v>
      </c>
      <c r="E413" s="144">
        <v>476</v>
      </c>
      <c r="F413" s="155"/>
      <c r="G413" s="146">
        <f t="shared" si="10"/>
        <v>0</v>
      </c>
    </row>
    <row r="414" spans="1:7" ht="37.2" customHeight="1">
      <c r="A414" s="154" t="s">
        <v>2510</v>
      </c>
      <c r="B414" s="143" t="s">
        <v>2511</v>
      </c>
      <c r="C414" s="143" t="s">
        <v>2512</v>
      </c>
      <c r="D414" s="143" t="s">
        <v>9</v>
      </c>
      <c r="E414" s="144">
        <v>141.9</v>
      </c>
      <c r="F414" s="155"/>
      <c r="G414" s="146">
        <f t="shared" si="10"/>
        <v>0</v>
      </c>
    </row>
    <row r="415" spans="1:7" ht="34.8" customHeight="1">
      <c r="A415" s="154" t="s">
        <v>2513</v>
      </c>
      <c r="B415" s="143" t="s">
        <v>2511</v>
      </c>
      <c r="C415" s="143" t="s">
        <v>2514</v>
      </c>
      <c r="D415" s="143" t="s">
        <v>9</v>
      </c>
      <c r="E415" s="144">
        <v>9.6</v>
      </c>
      <c r="F415" s="155"/>
      <c r="G415" s="146">
        <f t="shared" si="10"/>
        <v>0</v>
      </c>
    </row>
    <row r="416" spans="1:7" ht="38.4" customHeight="1">
      <c r="A416" s="154" t="s">
        <v>2515</v>
      </c>
      <c r="B416" s="143" t="s">
        <v>2516</v>
      </c>
      <c r="C416" s="143" t="s">
        <v>2517</v>
      </c>
      <c r="D416" s="143" t="s">
        <v>9</v>
      </c>
      <c r="E416" s="144">
        <v>508.7</v>
      </c>
      <c r="F416" s="155"/>
      <c r="G416" s="146">
        <f t="shared" si="10"/>
        <v>0</v>
      </c>
    </row>
    <row r="417" spans="1:7" ht="37.2" customHeight="1">
      <c r="A417" s="154" t="s">
        <v>2518</v>
      </c>
      <c r="B417" s="143" t="s">
        <v>2519</v>
      </c>
      <c r="C417" s="143" t="s">
        <v>2520</v>
      </c>
      <c r="D417" s="143" t="s">
        <v>9</v>
      </c>
      <c r="E417" s="144">
        <v>474.1</v>
      </c>
      <c r="F417" s="155"/>
      <c r="G417" s="146">
        <f t="shared" si="10"/>
        <v>0</v>
      </c>
    </row>
    <row r="418" spans="1:7" ht="36.6" customHeight="1">
      <c r="A418" s="154" t="s">
        <v>2521</v>
      </c>
      <c r="B418" s="143" t="s">
        <v>2522</v>
      </c>
      <c r="C418" s="143" t="s">
        <v>2523</v>
      </c>
      <c r="D418" s="143" t="s">
        <v>9</v>
      </c>
      <c r="E418" s="144">
        <v>90.2</v>
      </c>
      <c r="F418" s="155"/>
      <c r="G418" s="146">
        <f t="shared" si="10"/>
        <v>0</v>
      </c>
    </row>
    <row r="419" spans="1:7" ht="33.6" customHeight="1">
      <c r="A419" s="154" t="s">
        <v>2524</v>
      </c>
      <c r="B419" s="143" t="s">
        <v>2525</v>
      </c>
      <c r="C419" s="143" t="s">
        <v>2526</v>
      </c>
      <c r="D419" s="143" t="s">
        <v>9</v>
      </c>
      <c r="E419" s="144">
        <v>57.5</v>
      </c>
      <c r="F419" s="155"/>
      <c r="G419" s="146">
        <f t="shared" si="10"/>
        <v>0</v>
      </c>
    </row>
    <row r="420" spans="1:7" ht="28.8">
      <c r="A420" s="154" t="s">
        <v>2527</v>
      </c>
      <c r="B420" s="143" t="s">
        <v>3031</v>
      </c>
      <c r="C420" s="143" t="s">
        <v>3840</v>
      </c>
      <c r="D420" s="143" t="s">
        <v>15</v>
      </c>
      <c r="E420" s="144">
        <v>146</v>
      </c>
      <c r="F420" s="155"/>
      <c r="G420" s="146">
        <f t="shared" si="10"/>
        <v>0</v>
      </c>
    </row>
    <row r="421" spans="1:7" ht="28.8">
      <c r="A421" s="154" t="s">
        <v>2528</v>
      </c>
      <c r="B421" s="143" t="s">
        <v>2529</v>
      </c>
      <c r="C421" s="143" t="s">
        <v>2530</v>
      </c>
      <c r="D421" s="143" t="s">
        <v>56</v>
      </c>
      <c r="E421" s="144">
        <v>17</v>
      </c>
      <c r="F421" s="155"/>
      <c r="G421" s="146">
        <f t="shared" si="10"/>
        <v>0</v>
      </c>
    </row>
    <row r="422" spans="1:7" ht="28.8">
      <c r="A422" s="154" t="s">
        <v>2531</v>
      </c>
      <c r="B422" s="143" t="s">
        <v>2529</v>
      </c>
      <c r="C422" s="143" t="s">
        <v>2532</v>
      </c>
      <c r="D422" s="143" t="s">
        <v>56</v>
      </c>
      <c r="E422" s="144">
        <v>20</v>
      </c>
      <c r="F422" s="155"/>
      <c r="G422" s="146">
        <f t="shared" si="10"/>
        <v>0</v>
      </c>
    </row>
    <row r="423" spans="1:7" ht="28.8">
      <c r="A423" s="154" t="s">
        <v>2533</v>
      </c>
      <c r="B423" s="143" t="s">
        <v>2534</v>
      </c>
      <c r="C423" s="143" t="s">
        <v>2535</v>
      </c>
      <c r="D423" s="143" t="s">
        <v>46</v>
      </c>
      <c r="E423" s="144">
        <v>1</v>
      </c>
      <c r="F423" s="155"/>
      <c r="G423" s="146">
        <f t="shared" si="10"/>
        <v>0</v>
      </c>
    </row>
    <row r="424" spans="1:7" ht="28.8">
      <c r="A424" s="154" t="s">
        <v>2536</v>
      </c>
      <c r="B424" s="143" t="s">
        <v>2537</v>
      </c>
      <c r="C424" s="143" t="s">
        <v>2538</v>
      </c>
      <c r="D424" s="143" t="s">
        <v>46</v>
      </c>
      <c r="E424" s="144">
        <v>1</v>
      </c>
      <c r="F424" s="155"/>
      <c r="G424" s="146">
        <f t="shared" si="10"/>
        <v>0</v>
      </c>
    </row>
    <row r="425" spans="1:7" ht="28.8">
      <c r="A425" s="154" t="s">
        <v>2539</v>
      </c>
      <c r="B425" s="143" t="s">
        <v>2540</v>
      </c>
      <c r="C425" s="143" t="s">
        <v>2541</v>
      </c>
      <c r="D425" s="143" t="s">
        <v>46</v>
      </c>
      <c r="E425" s="144">
        <v>1</v>
      </c>
      <c r="F425" s="155"/>
      <c r="G425" s="146">
        <f t="shared" si="10"/>
        <v>0</v>
      </c>
    </row>
    <row r="426" spans="1:7" ht="28.8">
      <c r="A426" s="154" t="s">
        <v>2542</v>
      </c>
      <c r="B426" s="143" t="s">
        <v>2540</v>
      </c>
      <c r="C426" s="143" t="s">
        <v>2543</v>
      </c>
      <c r="D426" s="143" t="s">
        <v>46</v>
      </c>
      <c r="E426" s="144">
        <v>2</v>
      </c>
      <c r="F426" s="155"/>
      <c r="G426" s="146">
        <f t="shared" si="10"/>
        <v>0</v>
      </c>
    </row>
    <row r="427" spans="1:7" ht="28.8">
      <c r="A427" s="154" t="s">
        <v>2544</v>
      </c>
      <c r="B427" s="143" t="s">
        <v>2540</v>
      </c>
      <c r="C427" s="143" t="s">
        <v>2545</v>
      </c>
      <c r="D427" s="143" t="s">
        <v>46</v>
      </c>
      <c r="E427" s="144">
        <v>2</v>
      </c>
      <c r="F427" s="155"/>
      <c r="G427" s="146">
        <f t="shared" si="10"/>
        <v>0</v>
      </c>
    </row>
    <row r="428" spans="1:7" ht="28.8">
      <c r="A428" s="154" t="s">
        <v>2546</v>
      </c>
      <c r="B428" s="143" t="s">
        <v>2540</v>
      </c>
      <c r="C428" s="143" t="s">
        <v>2547</v>
      </c>
      <c r="D428" s="143" t="s">
        <v>46</v>
      </c>
      <c r="E428" s="144">
        <v>1</v>
      </c>
      <c r="F428" s="155"/>
      <c r="G428" s="146">
        <f t="shared" si="10"/>
        <v>0</v>
      </c>
    </row>
    <row r="429" spans="1:7" ht="28.8">
      <c r="A429" s="154" t="s">
        <v>2548</v>
      </c>
      <c r="B429" s="143" t="s">
        <v>2540</v>
      </c>
      <c r="C429" s="143" t="s">
        <v>2549</v>
      </c>
      <c r="D429" s="143" t="s">
        <v>46</v>
      </c>
      <c r="E429" s="144">
        <v>1</v>
      </c>
      <c r="F429" s="155"/>
      <c r="G429" s="146">
        <f t="shared" si="10"/>
        <v>0</v>
      </c>
    </row>
    <row r="430" spans="1:7" ht="28.8">
      <c r="A430" s="154" t="s">
        <v>2550</v>
      </c>
      <c r="B430" s="143" t="s">
        <v>2540</v>
      </c>
      <c r="C430" s="143" t="s">
        <v>2551</v>
      </c>
      <c r="D430" s="143" t="s">
        <v>46</v>
      </c>
      <c r="E430" s="144">
        <v>2</v>
      </c>
      <c r="F430" s="155"/>
      <c r="G430" s="146">
        <f t="shared" si="10"/>
        <v>0</v>
      </c>
    </row>
    <row r="431" spans="1:7" ht="28.8">
      <c r="A431" s="154" t="s">
        <v>2552</v>
      </c>
      <c r="B431" s="143" t="s">
        <v>2540</v>
      </c>
      <c r="C431" s="143" t="s">
        <v>2553</v>
      </c>
      <c r="D431" s="143" t="s">
        <v>46</v>
      </c>
      <c r="E431" s="144">
        <v>2</v>
      </c>
      <c r="F431" s="155"/>
      <c r="G431" s="146">
        <f t="shared" si="10"/>
        <v>0</v>
      </c>
    </row>
    <row r="432" spans="1:7" ht="28.8">
      <c r="A432" s="154" t="s">
        <v>2554</v>
      </c>
      <c r="B432" s="143" t="s">
        <v>2540</v>
      </c>
      <c r="C432" s="143" t="s">
        <v>2555</v>
      </c>
      <c r="D432" s="143" t="s">
        <v>46</v>
      </c>
      <c r="E432" s="144">
        <v>1</v>
      </c>
      <c r="F432" s="155"/>
      <c r="G432" s="146">
        <f t="shared" si="10"/>
        <v>0</v>
      </c>
    </row>
    <row r="433" spans="1:7" ht="28.8">
      <c r="A433" s="154" t="s">
        <v>2556</v>
      </c>
      <c r="B433" s="143" t="s">
        <v>2540</v>
      </c>
      <c r="C433" s="143" t="s">
        <v>2557</v>
      </c>
      <c r="D433" s="143" t="s">
        <v>46</v>
      </c>
      <c r="E433" s="144">
        <v>1</v>
      </c>
      <c r="F433" s="155"/>
      <c r="G433" s="146">
        <f t="shared" si="10"/>
        <v>0</v>
      </c>
    </row>
    <row r="434" spans="1:7" ht="28.8">
      <c r="A434" s="154" t="s">
        <v>2558</v>
      </c>
      <c r="B434" s="143" t="s">
        <v>2540</v>
      </c>
      <c r="C434" s="143" t="s">
        <v>2559</v>
      </c>
      <c r="D434" s="143" t="s">
        <v>46</v>
      </c>
      <c r="E434" s="144">
        <v>1</v>
      </c>
      <c r="F434" s="155"/>
      <c r="G434" s="146">
        <f t="shared" si="10"/>
        <v>0</v>
      </c>
    </row>
    <row r="435" spans="1:7" ht="28.8">
      <c r="A435" s="154" t="s">
        <v>2560</v>
      </c>
      <c r="B435" s="143" t="s">
        <v>2540</v>
      </c>
      <c r="C435" s="143" t="s">
        <v>2561</v>
      </c>
      <c r="D435" s="143" t="s">
        <v>46</v>
      </c>
      <c r="E435" s="144">
        <v>3</v>
      </c>
      <c r="F435" s="155"/>
      <c r="G435" s="146">
        <f t="shared" si="10"/>
        <v>0</v>
      </c>
    </row>
    <row r="436" spans="1:7" ht="28.8">
      <c r="A436" s="154" t="s">
        <v>2562</v>
      </c>
      <c r="B436" s="143" t="s">
        <v>2563</v>
      </c>
      <c r="C436" s="143" t="s">
        <v>2564</v>
      </c>
      <c r="D436" s="143" t="s">
        <v>46</v>
      </c>
      <c r="E436" s="144">
        <v>11</v>
      </c>
      <c r="F436" s="155"/>
      <c r="G436" s="146">
        <f t="shared" si="10"/>
        <v>0</v>
      </c>
    </row>
    <row r="437" spans="1:7" ht="28.8">
      <c r="A437" s="154" t="s">
        <v>2565</v>
      </c>
      <c r="B437" s="143" t="s">
        <v>2566</v>
      </c>
      <c r="C437" s="143" t="s">
        <v>2567</v>
      </c>
      <c r="D437" s="143" t="s">
        <v>46</v>
      </c>
      <c r="E437" s="144">
        <v>12</v>
      </c>
      <c r="F437" s="155"/>
      <c r="G437" s="146">
        <f t="shared" si="10"/>
        <v>0</v>
      </c>
    </row>
    <row r="438" spans="1:7" ht="28.8">
      <c r="A438" s="154" t="s">
        <v>2568</v>
      </c>
      <c r="B438" s="143" t="s">
        <v>2566</v>
      </c>
      <c r="C438" s="143" t="s">
        <v>2569</v>
      </c>
      <c r="D438" s="143" t="s">
        <v>46</v>
      </c>
      <c r="E438" s="144">
        <v>5</v>
      </c>
      <c r="F438" s="155"/>
      <c r="G438" s="146">
        <f t="shared" si="10"/>
        <v>0</v>
      </c>
    </row>
    <row r="439" spans="1:7" ht="28.8">
      <c r="A439" s="154" t="s">
        <v>2570</v>
      </c>
      <c r="B439" s="143" t="s">
        <v>2566</v>
      </c>
      <c r="C439" s="143" t="s">
        <v>2571</v>
      </c>
      <c r="D439" s="143" t="s">
        <v>46</v>
      </c>
      <c r="E439" s="144">
        <v>8</v>
      </c>
      <c r="F439" s="155"/>
      <c r="G439" s="146">
        <f t="shared" si="10"/>
        <v>0</v>
      </c>
    </row>
    <row r="440" spans="1:7" ht="28.8">
      <c r="A440" s="154" t="s">
        <v>2572</v>
      </c>
      <c r="B440" s="143" t="s">
        <v>2573</v>
      </c>
      <c r="C440" s="143" t="s">
        <v>2574</v>
      </c>
      <c r="D440" s="143" t="s">
        <v>46</v>
      </c>
      <c r="E440" s="144">
        <v>6</v>
      </c>
      <c r="F440" s="155"/>
      <c r="G440" s="146">
        <f t="shared" si="10"/>
        <v>0</v>
      </c>
    </row>
    <row r="441" spans="1:7" ht="28.8">
      <c r="A441" s="154" t="s">
        <v>2575</v>
      </c>
      <c r="B441" s="143" t="s">
        <v>2573</v>
      </c>
      <c r="C441" s="143" t="s">
        <v>2576</v>
      </c>
      <c r="D441" s="143" t="s">
        <v>46</v>
      </c>
      <c r="E441" s="144">
        <v>3</v>
      </c>
      <c r="F441" s="155"/>
      <c r="G441" s="146">
        <f t="shared" si="10"/>
        <v>0</v>
      </c>
    </row>
    <row r="442" spans="1:7" ht="28.8">
      <c r="A442" s="154" t="s">
        <v>2577</v>
      </c>
      <c r="B442" s="143" t="s">
        <v>2578</v>
      </c>
      <c r="C442" s="143" t="s">
        <v>2579</v>
      </c>
      <c r="D442" s="143" t="s">
        <v>46</v>
      </c>
      <c r="E442" s="144">
        <v>10</v>
      </c>
      <c r="F442" s="155"/>
      <c r="G442" s="146">
        <f t="shared" si="10"/>
        <v>0</v>
      </c>
    </row>
    <row r="443" spans="1:7" ht="28.8">
      <c r="A443" s="154" t="s">
        <v>2580</v>
      </c>
      <c r="B443" s="143" t="s">
        <v>2578</v>
      </c>
      <c r="C443" s="143" t="s">
        <v>2581</v>
      </c>
      <c r="D443" s="143" t="s">
        <v>46</v>
      </c>
      <c r="E443" s="144">
        <v>2</v>
      </c>
      <c r="F443" s="155"/>
      <c r="G443" s="146">
        <f t="shared" si="10"/>
        <v>0</v>
      </c>
    </row>
    <row r="444" spans="1:7" ht="28.8">
      <c r="A444" s="154" t="s">
        <v>2582</v>
      </c>
      <c r="B444" s="143" t="s">
        <v>2583</v>
      </c>
      <c r="C444" s="143" t="s">
        <v>2584</v>
      </c>
      <c r="D444" s="143" t="s">
        <v>46</v>
      </c>
      <c r="E444" s="144">
        <v>1</v>
      </c>
      <c r="F444" s="155"/>
      <c r="G444" s="146">
        <f t="shared" si="10"/>
        <v>0</v>
      </c>
    </row>
    <row r="445" spans="1:7" ht="31.2" customHeight="1">
      <c r="A445" s="154" t="s">
        <v>2585</v>
      </c>
      <c r="B445" s="143" t="s">
        <v>2586</v>
      </c>
      <c r="C445" s="143" t="s">
        <v>3841</v>
      </c>
      <c r="D445" s="143" t="s">
        <v>46</v>
      </c>
      <c r="E445" s="144">
        <v>3</v>
      </c>
      <c r="F445" s="155"/>
      <c r="G445" s="146">
        <f t="shared" si="10"/>
        <v>0</v>
      </c>
    </row>
    <row r="446" spans="1:7" ht="31.8" customHeight="1">
      <c r="A446" s="154" t="s">
        <v>2587</v>
      </c>
      <c r="B446" s="143" t="s">
        <v>2588</v>
      </c>
      <c r="C446" s="143" t="s">
        <v>3842</v>
      </c>
      <c r="D446" s="143" t="s">
        <v>46</v>
      </c>
      <c r="E446" s="144">
        <v>1</v>
      </c>
      <c r="F446" s="155"/>
      <c r="G446" s="146">
        <f t="shared" si="10"/>
        <v>0</v>
      </c>
    </row>
    <row r="447" spans="1:7" ht="34.2" customHeight="1">
      <c r="A447" s="154" t="s">
        <v>2589</v>
      </c>
      <c r="B447" s="143" t="s">
        <v>2590</v>
      </c>
      <c r="C447" s="143" t="s">
        <v>3843</v>
      </c>
      <c r="D447" s="143" t="s">
        <v>46</v>
      </c>
      <c r="E447" s="144">
        <v>1</v>
      </c>
      <c r="F447" s="155"/>
      <c r="G447" s="146">
        <f t="shared" si="10"/>
        <v>0</v>
      </c>
    </row>
    <row r="448" spans="1:7" ht="34.2" customHeight="1">
      <c r="A448" s="154" t="s">
        <v>2591</v>
      </c>
      <c r="B448" s="143" t="s">
        <v>2590</v>
      </c>
      <c r="C448" s="143" t="s">
        <v>3844</v>
      </c>
      <c r="D448" s="143" t="s">
        <v>46</v>
      </c>
      <c r="E448" s="144">
        <v>2</v>
      </c>
      <c r="F448" s="155"/>
      <c r="G448" s="146">
        <f t="shared" si="10"/>
        <v>0</v>
      </c>
    </row>
    <row r="449" spans="1:7" ht="31.8" customHeight="1">
      <c r="A449" s="154" t="s">
        <v>2592</v>
      </c>
      <c r="B449" s="143" t="s">
        <v>2593</v>
      </c>
      <c r="C449" s="143" t="s">
        <v>3845</v>
      </c>
      <c r="D449" s="143" t="s">
        <v>46</v>
      </c>
      <c r="E449" s="144">
        <v>2</v>
      </c>
      <c r="F449" s="155"/>
      <c r="G449" s="146">
        <f t="shared" si="10"/>
        <v>0</v>
      </c>
    </row>
    <row r="450" spans="1:7" ht="28.8">
      <c r="A450" s="154" t="s">
        <v>2594</v>
      </c>
      <c r="B450" s="143" t="s">
        <v>2593</v>
      </c>
      <c r="C450" s="143" t="s">
        <v>3846</v>
      </c>
      <c r="D450" s="143" t="s">
        <v>46</v>
      </c>
      <c r="E450" s="144">
        <v>2</v>
      </c>
      <c r="F450" s="155"/>
      <c r="G450" s="146">
        <f t="shared" si="10"/>
        <v>0</v>
      </c>
    </row>
    <row r="451" spans="1:7" ht="36" customHeight="1">
      <c r="A451" s="154" t="s">
        <v>2595</v>
      </c>
      <c r="B451" s="143" t="s">
        <v>2593</v>
      </c>
      <c r="C451" s="143" t="s">
        <v>3847</v>
      </c>
      <c r="D451" s="143" t="s">
        <v>46</v>
      </c>
      <c r="E451" s="144">
        <v>1</v>
      </c>
      <c r="F451" s="155"/>
      <c r="G451" s="146">
        <f t="shared" si="10"/>
        <v>0</v>
      </c>
    </row>
    <row r="452" spans="1:7" ht="31.8" customHeight="1">
      <c r="A452" s="154" t="s">
        <v>2596</v>
      </c>
      <c r="B452" s="143" t="s">
        <v>2593</v>
      </c>
      <c r="C452" s="143" t="s">
        <v>3848</v>
      </c>
      <c r="D452" s="143" t="s">
        <v>46</v>
      </c>
      <c r="E452" s="144">
        <v>1</v>
      </c>
      <c r="F452" s="155"/>
      <c r="G452" s="146">
        <f t="shared" si="10"/>
        <v>0</v>
      </c>
    </row>
    <row r="453" spans="1:7" ht="28.8">
      <c r="A453" s="154" t="s">
        <v>2597</v>
      </c>
      <c r="B453" s="143" t="s">
        <v>2593</v>
      </c>
      <c r="C453" s="143" t="s">
        <v>3849</v>
      </c>
      <c r="D453" s="143" t="s">
        <v>46</v>
      </c>
      <c r="E453" s="144">
        <v>1</v>
      </c>
      <c r="F453" s="155"/>
      <c r="G453" s="146">
        <f t="shared" si="10"/>
        <v>0</v>
      </c>
    </row>
    <row r="454" spans="1:7" ht="35.4" customHeight="1">
      <c r="A454" s="154" t="s">
        <v>2598</v>
      </c>
      <c r="B454" s="143" t="s">
        <v>2593</v>
      </c>
      <c r="C454" s="143" t="s">
        <v>3850</v>
      </c>
      <c r="D454" s="143" t="s">
        <v>46</v>
      </c>
      <c r="E454" s="144">
        <v>1</v>
      </c>
      <c r="F454" s="155"/>
      <c r="G454" s="146">
        <f t="shared" si="10"/>
        <v>0</v>
      </c>
    </row>
    <row r="455" spans="1:7" ht="35.4" customHeight="1">
      <c r="A455" s="154" t="s">
        <v>2599</v>
      </c>
      <c r="B455" s="143" t="s">
        <v>2593</v>
      </c>
      <c r="C455" s="143" t="s">
        <v>3851</v>
      </c>
      <c r="D455" s="143" t="s">
        <v>46</v>
      </c>
      <c r="E455" s="144">
        <v>2</v>
      </c>
      <c r="F455" s="155"/>
      <c r="G455" s="146">
        <f t="shared" si="10"/>
        <v>0</v>
      </c>
    </row>
    <row r="456" spans="1:7" ht="33.6" customHeight="1">
      <c r="A456" s="154" t="s">
        <v>2600</v>
      </c>
      <c r="B456" s="143" t="s">
        <v>2601</v>
      </c>
      <c r="C456" s="143" t="s">
        <v>3852</v>
      </c>
      <c r="D456" s="143" t="s">
        <v>46</v>
      </c>
      <c r="E456" s="144">
        <v>4</v>
      </c>
      <c r="F456" s="155"/>
      <c r="G456" s="146">
        <f t="shared" si="10"/>
        <v>0</v>
      </c>
    </row>
    <row r="457" spans="1:7" ht="33.6" customHeight="1">
      <c r="A457" s="154" t="s">
        <v>2602</v>
      </c>
      <c r="B457" s="143" t="s">
        <v>2601</v>
      </c>
      <c r="C457" s="143" t="s">
        <v>3853</v>
      </c>
      <c r="D457" s="143" t="s">
        <v>46</v>
      </c>
      <c r="E457" s="144">
        <v>4</v>
      </c>
      <c r="F457" s="155"/>
      <c r="G457" s="146">
        <f t="shared" si="10"/>
        <v>0</v>
      </c>
    </row>
    <row r="458" spans="1:7" ht="33.6" customHeight="1">
      <c r="A458" s="154" t="s">
        <v>2603</v>
      </c>
      <c r="B458" s="143" t="s">
        <v>2601</v>
      </c>
      <c r="C458" s="143" t="s">
        <v>3854</v>
      </c>
      <c r="D458" s="143" t="s">
        <v>46</v>
      </c>
      <c r="E458" s="144">
        <v>4</v>
      </c>
      <c r="F458" s="155"/>
      <c r="G458" s="146">
        <f t="shared" si="10"/>
        <v>0</v>
      </c>
    </row>
    <row r="459" spans="1:7" ht="28.8">
      <c r="A459" s="154" t="s">
        <v>2604</v>
      </c>
      <c r="B459" s="143" t="s">
        <v>2601</v>
      </c>
      <c r="C459" s="143" t="s">
        <v>3855</v>
      </c>
      <c r="D459" s="143" t="s">
        <v>46</v>
      </c>
      <c r="E459" s="144">
        <v>2</v>
      </c>
      <c r="F459" s="155"/>
      <c r="G459" s="146">
        <f t="shared" si="10"/>
        <v>0</v>
      </c>
    </row>
    <row r="460" spans="1:7" ht="35.4" customHeight="1">
      <c r="A460" s="154" t="s">
        <v>2605</v>
      </c>
      <c r="B460" s="143" t="s">
        <v>2601</v>
      </c>
      <c r="C460" s="143" t="s">
        <v>3856</v>
      </c>
      <c r="D460" s="143" t="s">
        <v>46</v>
      </c>
      <c r="E460" s="144">
        <v>2</v>
      </c>
      <c r="F460" s="155"/>
      <c r="G460" s="146">
        <f t="shared" si="10"/>
        <v>0</v>
      </c>
    </row>
    <row r="461" spans="1:7" ht="35.4" customHeight="1">
      <c r="A461" s="154" t="s">
        <v>2606</v>
      </c>
      <c r="B461" s="143" t="s">
        <v>2601</v>
      </c>
      <c r="C461" s="143" t="s">
        <v>3857</v>
      </c>
      <c r="D461" s="143" t="s">
        <v>46</v>
      </c>
      <c r="E461" s="144">
        <v>3</v>
      </c>
      <c r="F461" s="155"/>
      <c r="G461" s="146">
        <f t="shared" si="10"/>
        <v>0</v>
      </c>
    </row>
    <row r="462" spans="1:7" ht="33.6" customHeight="1">
      <c r="A462" s="154" t="s">
        <v>2607</v>
      </c>
      <c r="B462" s="143" t="s">
        <v>2601</v>
      </c>
      <c r="C462" s="143" t="s">
        <v>3858</v>
      </c>
      <c r="D462" s="143" t="s">
        <v>46</v>
      </c>
      <c r="E462" s="144">
        <v>2</v>
      </c>
      <c r="F462" s="155"/>
      <c r="G462" s="146">
        <f t="shared" si="10"/>
        <v>0</v>
      </c>
    </row>
    <row r="463" spans="1:7" ht="35.4" customHeight="1">
      <c r="A463" s="154" t="s">
        <v>2608</v>
      </c>
      <c r="B463" s="143" t="s">
        <v>2601</v>
      </c>
      <c r="C463" s="143" t="s">
        <v>3859</v>
      </c>
      <c r="D463" s="143" t="s">
        <v>46</v>
      </c>
      <c r="E463" s="144">
        <v>2</v>
      </c>
      <c r="F463" s="155"/>
      <c r="G463" s="146">
        <f t="shared" si="10"/>
        <v>0</v>
      </c>
    </row>
    <row r="464" spans="1:7" ht="34.8" customHeight="1">
      <c r="A464" s="154" t="s">
        <v>2609</v>
      </c>
      <c r="B464" s="143" t="s">
        <v>2601</v>
      </c>
      <c r="C464" s="143" t="s">
        <v>3860</v>
      </c>
      <c r="D464" s="143" t="s">
        <v>46</v>
      </c>
      <c r="E464" s="144">
        <v>4</v>
      </c>
      <c r="F464" s="155"/>
      <c r="G464" s="146">
        <f t="shared" si="10"/>
        <v>0</v>
      </c>
    </row>
    <row r="465" spans="1:7" ht="34.2" customHeight="1">
      <c r="A465" s="154" t="s">
        <v>2610</v>
      </c>
      <c r="B465" s="143" t="s">
        <v>2601</v>
      </c>
      <c r="C465" s="143" t="s">
        <v>3861</v>
      </c>
      <c r="D465" s="143" t="s">
        <v>46</v>
      </c>
      <c r="E465" s="144">
        <v>3</v>
      </c>
      <c r="F465" s="155"/>
      <c r="G465" s="146">
        <f t="shared" si="10"/>
        <v>0</v>
      </c>
    </row>
    <row r="466" spans="1:7" ht="32.4" customHeight="1">
      <c r="A466" s="154" t="s">
        <v>2611</v>
      </c>
      <c r="B466" s="143" t="s">
        <v>2601</v>
      </c>
      <c r="C466" s="143" t="s">
        <v>3862</v>
      </c>
      <c r="D466" s="143" t="s">
        <v>46</v>
      </c>
      <c r="E466" s="144">
        <v>2</v>
      </c>
      <c r="F466" s="155"/>
      <c r="G466" s="146">
        <f t="shared" si="10"/>
        <v>0</v>
      </c>
    </row>
    <row r="467" spans="1:7" ht="28.8">
      <c r="A467" s="154" t="s">
        <v>2612</v>
      </c>
      <c r="B467" s="143" t="s">
        <v>2613</v>
      </c>
      <c r="C467" s="143" t="s">
        <v>2614</v>
      </c>
      <c r="D467" s="143" t="s">
        <v>46</v>
      </c>
      <c r="E467" s="144">
        <v>1</v>
      </c>
      <c r="F467" s="155"/>
      <c r="G467" s="146">
        <f t="shared" si="10"/>
        <v>0</v>
      </c>
    </row>
    <row r="468" spans="1:7" ht="28.8">
      <c r="A468" s="154" t="s">
        <v>2615</v>
      </c>
      <c r="B468" s="143" t="s">
        <v>2613</v>
      </c>
      <c r="C468" s="143" t="s">
        <v>2616</v>
      </c>
      <c r="D468" s="143" t="s">
        <v>46</v>
      </c>
      <c r="E468" s="144">
        <v>6</v>
      </c>
      <c r="F468" s="155"/>
      <c r="G468" s="146">
        <f t="shared" si="10"/>
        <v>0</v>
      </c>
    </row>
    <row r="469" spans="1:7" ht="28.8">
      <c r="A469" s="154" t="s">
        <v>2617</v>
      </c>
      <c r="B469" s="143" t="s">
        <v>2618</v>
      </c>
      <c r="C469" s="143" t="s">
        <v>2619</v>
      </c>
      <c r="D469" s="143" t="s">
        <v>46</v>
      </c>
      <c r="E469" s="144">
        <v>2</v>
      </c>
      <c r="F469" s="155"/>
      <c r="G469" s="146">
        <f t="shared" si="10"/>
        <v>0</v>
      </c>
    </row>
    <row r="470" spans="1:7" ht="28.8">
      <c r="A470" s="154" t="s">
        <v>2620</v>
      </c>
      <c r="B470" s="143" t="s">
        <v>2540</v>
      </c>
      <c r="C470" s="143" t="s">
        <v>2621</v>
      </c>
      <c r="D470" s="143" t="s">
        <v>46</v>
      </c>
      <c r="E470" s="144">
        <v>1</v>
      </c>
      <c r="F470" s="155"/>
      <c r="G470" s="146">
        <f t="shared" si="10"/>
        <v>0</v>
      </c>
    </row>
    <row r="471" spans="1:7" ht="28.8">
      <c r="A471" s="154" t="s">
        <v>2622</v>
      </c>
      <c r="B471" s="143" t="s">
        <v>2540</v>
      </c>
      <c r="C471" s="143" t="s">
        <v>2623</v>
      </c>
      <c r="D471" s="143" t="s">
        <v>46</v>
      </c>
      <c r="E471" s="144">
        <v>2</v>
      </c>
      <c r="F471" s="155"/>
      <c r="G471" s="146">
        <f aca="true" t="shared" si="11" ref="G471:G523">F471*E471</f>
        <v>0</v>
      </c>
    </row>
    <row r="472" spans="1:7" ht="28.8">
      <c r="A472" s="154" t="s">
        <v>2624</v>
      </c>
      <c r="B472" s="143" t="s">
        <v>2540</v>
      </c>
      <c r="C472" s="143" t="s">
        <v>2625</v>
      </c>
      <c r="D472" s="143" t="s">
        <v>46</v>
      </c>
      <c r="E472" s="144">
        <v>2</v>
      </c>
      <c r="F472" s="155"/>
      <c r="G472" s="146">
        <f t="shared" si="11"/>
        <v>0</v>
      </c>
    </row>
    <row r="473" spans="1:7" ht="28.8">
      <c r="A473" s="154" t="s">
        <v>2626</v>
      </c>
      <c r="B473" s="143" t="s">
        <v>2540</v>
      </c>
      <c r="C473" s="143" t="s">
        <v>2627</v>
      </c>
      <c r="D473" s="143" t="s">
        <v>46</v>
      </c>
      <c r="E473" s="144">
        <v>1</v>
      </c>
      <c r="F473" s="155"/>
      <c r="G473" s="146">
        <f t="shared" si="11"/>
        <v>0</v>
      </c>
    </row>
    <row r="474" spans="1:7" ht="28.8">
      <c r="A474" s="154" t="s">
        <v>2628</v>
      </c>
      <c r="B474" s="143" t="s">
        <v>2540</v>
      </c>
      <c r="C474" s="143" t="s">
        <v>2629</v>
      </c>
      <c r="D474" s="143" t="s">
        <v>46</v>
      </c>
      <c r="E474" s="144">
        <v>1</v>
      </c>
      <c r="F474" s="155"/>
      <c r="G474" s="146">
        <f t="shared" si="11"/>
        <v>0</v>
      </c>
    </row>
    <row r="475" spans="1:7" ht="28.8">
      <c r="A475" s="154" t="s">
        <v>2630</v>
      </c>
      <c r="B475" s="143" t="s">
        <v>2540</v>
      </c>
      <c r="C475" s="143" t="s">
        <v>2631</v>
      </c>
      <c r="D475" s="143" t="s">
        <v>46</v>
      </c>
      <c r="E475" s="144">
        <v>2</v>
      </c>
      <c r="F475" s="155"/>
      <c r="G475" s="146">
        <f t="shared" si="11"/>
        <v>0</v>
      </c>
    </row>
    <row r="476" spans="1:7" ht="28.8">
      <c r="A476" s="154" t="s">
        <v>2632</v>
      </c>
      <c r="B476" s="143" t="s">
        <v>2633</v>
      </c>
      <c r="C476" s="143" t="s">
        <v>2634</v>
      </c>
      <c r="D476" s="143" t="s">
        <v>46</v>
      </c>
      <c r="E476" s="144">
        <v>3</v>
      </c>
      <c r="F476" s="155"/>
      <c r="G476" s="146">
        <f t="shared" si="11"/>
        <v>0</v>
      </c>
    </row>
    <row r="477" spans="1:7" ht="28.8">
      <c r="A477" s="154" t="s">
        <v>2635</v>
      </c>
      <c r="B477" s="143" t="s">
        <v>2633</v>
      </c>
      <c r="C477" s="143" t="s">
        <v>2636</v>
      </c>
      <c r="D477" s="143" t="s">
        <v>46</v>
      </c>
      <c r="E477" s="144">
        <v>3</v>
      </c>
      <c r="F477" s="155"/>
      <c r="G477" s="146">
        <f t="shared" si="11"/>
        <v>0</v>
      </c>
    </row>
    <row r="478" spans="1:7" ht="28.8">
      <c r="A478" s="154" t="s">
        <v>2637</v>
      </c>
      <c r="B478" s="143" t="s">
        <v>2633</v>
      </c>
      <c r="C478" s="143" t="s">
        <v>2638</v>
      </c>
      <c r="D478" s="143" t="s">
        <v>46</v>
      </c>
      <c r="E478" s="144">
        <v>1</v>
      </c>
      <c r="F478" s="155"/>
      <c r="G478" s="146">
        <f t="shared" si="11"/>
        <v>0</v>
      </c>
    </row>
    <row r="479" spans="1:7" ht="28.8">
      <c r="A479" s="154" t="s">
        <v>2639</v>
      </c>
      <c r="B479" s="143" t="s">
        <v>2633</v>
      </c>
      <c r="C479" s="143" t="s">
        <v>2640</v>
      </c>
      <c r="D479" s="143" t="s">
        <v>46</v>
      </c>
      <c r="E479" s="144">
        <v>2</v>
      </c>
      <c r="F479" s="155"/>
      <c r="G479" s="146">
        <f t="shared" si="11"/>
        <v>0</v>
      </c>
    </row>
    <row r="480" spans="1:7" ht="28.8">
      <c r="A480" s="154" t="s">
        <v>2641</v>
      </c>
      <c r="B480" s="143" t="s">
        <v>2633</v>
      </c>
      <c r="C480" s="143" t="s">
        <v>2642</v>
      </c>
      <c r="D480" s="143" t="s">
        <v>46</v>
      </c>
      <c r="E480" s="144">
        <v>5</v>
      </c>
      <c r="F480" s="155"/>
      <c r="G480" s="146">
        <f t="shared" si="11"/>
        <v>0</v>
      </c>
    </row>
    <row r="481" spans="1:7" ht="28.8">
      <c r="A481" s="154" t="s">
        <v>2643</v>
      </c>
      <c r="B481" s="143" t="s">
        <v>2633</v>
      </c>
      <c r="C481" s="143" t="s">
        <v>2644</v>
      </c>
      <c r="D481" s="143" t="s">
        <v>46</v>
      </c>
      <c r="E481" s="144">
        <v>3</v>
      </c>
      <c r="F481" s="155"/>
      <c r="G481" s="146">
        <f t="shared" si="11"/>
        <v>0</v>
      </c>
    </row>
    <row r="482" spans="1:7" ht="28.8">
      <c r="A482" s="154" t="s">
        <v>2645</v>
      </c>
      <c r="B482" s="143" t="s">
        <v>2633</v>
      </c>
      <c r="C482" s="143" t="s">
        <v>2646</v>
      </c>
      <c r="D482" s="143" t="s">
        <v>46</v>
      </c>
      <c r="E482" s="144">
        <v>5</v>
      </c>
      <c r="F482" s="155"/>
      <c r="G482" s="146">
        <f t="shared" si="11"/>
        <v>0</v>
      </c>
    </row>
    <row r="483" spans="1:7" ht="28.8">
      <c r="A483" s="154" t="s">
        <v>2647</v>
      </c>
      <c r="B483" s="143" t="s">
        <v>2633</v>
      </c>
      <c r="C483" s="143" t="s">
        <v>2648</v>
      </c>
      <c r="D483" s="143" t="s">
        <v>46</v>
      </c>
      <c r="E483" s="144">
        <v>1</v>
      </c>
      <c r="F483" s="155"/>
      <c r="G483" s="146">
        <f t="shared" si="11"/>
        <v>0</v>
      </c>
    </row>
    <row r="484" spans="1:7" ht="28.8">
      <c r="A484" s="154" t="s">
        <v>2649</v>
      </c>
      <c r="B484" s="143" t="s">
        <v>2650</v>
      </c>
      <c r="C484" s="143" t="s">
        <v>2651</v>
      </c>
      <c r="D484" s="143" t="s">
        <v>46</v>
      </c>
      <c r="E484" s="144">
        <v>4</v>
      </c>
      <c r="F484" s="155"/>
      <c r="G484" s="146">
        <f t="shared" si="11"/>
        <v>0</v>
      </c>
    </row>
    <row r="485" spans="1:7" ht="28.8">
      <c r="A485" s="154" t="s">
        <v>2652</v>
      </c>
      <c r="B485" s="143" t="s">
        <v>2650</v>
      </c>
      <c r="C485" s="143" t="s">
        <v>2653</v>
      </c>
      <c r="D485" s="143" t="s">
        <v>46</v>
      </c>
      <c r="E485" s="144">
        <v>1</v>
      </c>
      <c r="F485" s="155"/>
      <c r="G485" s="146">
        <f t="shared" si="11"/>
        <v>0</v>
      </c>
    </row>
    <row r="486" spans="1:7" ht="28.8">
      <c r="A486" s="154" t="s">
        <v>2654</v>
      </c>
      <c r="B486" s="143" t="s">
        <v>2650</v>
      </c>
      <c r="C486" s="143" t="s">
        <v>2655</v>
      </c>
      <c r="D486" s="143" t="s">
        <v>46</v>
      </c>
      <c r="E486" s="144">
        <v>4</v>
      </c>
      <c r="F486" s="155"/>
      <c r="G486" s="146">
        <f t="shared" si="11"/>
        <v>0</v>
      </c>
    </row>
    <row r="487" spans="1:7" ht="28.8">
      <c r="A487" s="154" t="s">
        <v>2656</v>
      </c>
      <c r="B487" s="143" t="s">
        <v>2657</v>
      </c>
      <c r="C487" s="143" t="s">
        <v>2658</v>
      </c>
      <c r="D487" s="143" t="s">
        <v>46</v>
      </c>
      <c r="E487" s="144">
        <v>2</v>
      </c>
      <c r="F487" s="155"/>
      <c r="G487" s="146">
        <f t="shared" si="11"/>
        <v>0</v>
      </c>
    </row>
    <row r="488" spans="1:7" ht="28.8">
      <c r="A488" s="154" t="s">
        <v>2659</v>
      </c>
      <c r="B488" s="143" t="s">
        <v>2657</v>
      </c>
      <c r="C488" s="143" t="s">
        <v>2660</v>
      </c>
      <c r="D488" s="143" t="s">
        <v>46</v>
      </c>
      <c r="E488" s="144">
        <v>2</v>
      </c>
      <c r="F488" s="155"/>
      <c r="G488" s="146">
        <f t="shared" si="11"/>
        <v>0</v>
      </c>
    </row>
    <row r="489" spans="1:7" ht="28.8">
      <c r="A489" s="154" t="s">
        <v>2661</v>
      </c>
      <c r="B489" s="143" t="s">
        <v>2657</v>
      </c>
      <c r="C489" s="143" t="s">
        <v>2662</v>
      </c>
      <c r="D489" s="143" t="s">
        <v>46</v>
      </c>
      <c r="E489" s="144">
        <v>2</v>
      </c>
      <c r="F489" s="155"/>
      <c r="G489" s="146">
        <f t="shared" si="11"/>
        <v>0</v>
      </c>
    </row>
    <row r="490" spans="1:7" ht="28.8">
      <c r="A490" s="154" t="s">
        <v>2663</v>
      </c>
      <c r="B490" s="143" t="s">
        <v>2657</v>
      </c>
      <c r="C490" s="143" t="s">
        <v>2664</v>
      </c>
      <c r="D490" s="143" t="s">
        <v>46</v>
      </c>
      <c r="E490" s="144">
        <v>1</v>
      </c>
      <c r="F490" s="155"/>
      <c r="G490" s="146">
        <f t="shared" si="11"/>
        <v>0</v>
      </c>
    </row>
    <row r="491" spans="1:7" ht="28.8">
      <c r="A491" s="154" t="s">
        <v>2665</v>
      </c>
      <c r="B491" s="143" t="s">
        <v>2563</v>
      </c>
      <c r="C491" s="143" t="s">
        <v>3863</v>
      </c>
      <c r="D491" s="143" t="s">
        <v>46</v>
      </c>
      <c r="E491" s="144">
        <v>22</v>
      </c>
      <c r="F491" s="155"/>
      <c r="G491" s="146">
        <f t="shared" si="11"/>
        <v>0</v>
      </c>
    </row>
    <row r="492" spans="1:7" ht="28.8">
      <c r="A492" s="154" t="s">
        <v>2666</v>
      </c>
      <c r="B492" s="143" t="s">
        <v>2566</v>
      </c>
      <c r="C492" s="143" t="s">
        <v>3864</v>
      </c>
      <c r="D492" s="143" t="s">
        <v>46</v>
      </c>
      <c r="E492" s="144">
        <v>8</v>
      </c>
      <c r="F492" s="155"/>
      <c r="G492" s="146">
        <f t="shared" si="11"/>
        <v>0</v>
      </c>
    </row>
    <row r="493" spans="1:7" ht="28.8">
      <c r="A493" s="154" t="s">
        <v>2667</v>
      </c>
      <c r="B493" s="143" t="s">
        <v>2566</v>
      </c>
      <c r="C493" s="143" t="s">
        <v>3865</v>
      </c>
      <c r="D493" s="143" t="s">
        <v>46</v>
      </c>
      <c r="E493" s="144">
        <v>3</v>
      </c>
      <c r="F493" s="155"/>
      <c r="G493" s="146">
        <f t="shared" si="11"/>
        <v>0</v>
      </c>
    </row>
    <row r="494" spans="1:7" ht="28.8">
      <c r="A494" s="154" t="s">
        <v>2668</v>
      </c>
      <c r="B494" s="143" t="s">
        <v>2566</v>
      </c>
      <c r="C494" s="143" t="s">
        <v>3866</v>
      </c>
      <c r="D494" s="143" t="s">
        <v>46</v>
      </c>
      <c r="E494" s="144">
        <v>2</v>
      </c>
      <c r="F494" s="155"/>
      <c r="G494" s="146">
        <f t="shared" si="11"/>
        <v>0</v>
      </c>
    </row>
    <row r="495" spans="1:7" ht="28.8">
      <c r="A495" s="154" t="s">
        <v>2669</v>
      </c>
      <c r="B495" s="143" t="s">
        <v>2573</v>
      </c>
      <c r="C495" s="143" t="s">
        <v>3867</v>
      </c>
      <c r="D495" s="143" t="s">
        <v>46</v>
      </c>
      <c r="E495" s="144">
        <v>6</v>
      </c>
      <c r="F495" s="155"/>
      <c r="G495" s="146">
        <f t="shared" si="11"/>
        <v>0</v>
      </c>
    </row>
    <row r="496" spans="1:7" ht="28.8">
      <c r="A496" s="154" t="s">
        <v>2670</v>
      </c>
      <c r="B496" s="143" t="s">
        <v>2573</v>
      </c>
      <c r="C496" s="143" t="s">
        <v>3868</v>
      </c>
      <c r="D496" s="143" t="s">
        <v>46</v>
      </c>
      <c r="E496" s="144">
        <v>14</v>
      </c>
      <c r="F496" s="155"/>
      <c r="G496" s="146">
        <f t="shared" si="11"/>
        <v>0</v>
      </c>
    </row>
    <row r="497" spans="1:7" ht="28.8">
      <c r="A497" s="154" t="s">
        <v>2671</v>
      </c>
      <c r="B497" s="143" t="s">
        <v>2578</v>
      </c>
      <c r="C497" s="143" t="s">
        <v>3869</v>
      </c>
      <c r="D497" s="143" t="s">
        <v>46</v>
      </c>
      <c r="E497" s="144">
        <v>1</v>
      </c>
      <c r="F497" s="155"/>
      <c r="G497" s="146">
        <f t="shared" si="11"/>
        <v>0</v>
      </c>
    </row>
    <row r="498" spans="1:7" ht="28.8">
      <c r="A498" s="154" t="s">
        <v>2672</v>
      </c>
      <c r="B498" s="143" t="s">
        <v>2583</v>
      </c>
      <c r="C498" s="143" t="s">
        <v>3870</v>
      </c>
      <c r="D498" s="143" t="s">
        <v>46</v>
      </c>
      <c r="E498" s="144">
        <v>1</v>
      </c>
      <c r="F498" s="155"/>
      <c r="G498" s="146">
        <f t="shared" si="11"/>
        <v>0</v>
      </c>
    </row>
    <row r="499" spans="1:7" ht="28.8">
      <c r="A499" s="154" t="s">
        <v>2673</v>
      </c>
      <c r="B499" s="143" t="s">
        <v>2674</v>
      </c>
      <c r="C499" s="143" t="s">
        <v>2675</v>
      </c>
      <c r="D499" s="143" t="s">
        <v>46</v>
      </c>
      <c r="E499" s="144">
        <v>25</v>
      </c>
      <c r="F499" s="155"/>
      <c r="G499" s="146">
        <f t="shared" si="11"/>
        <v>0</v>
      </c>
    </row>
    <row r="500" spans="1:7" ht="28.8">
      <c r="A500" s="154" t="s">
        <v>2676</v>
      </c>
      <c r="B500" s="143" t="s">
        <v>2674</v>
      </c>
      <c r="C500" s="143" t="s">
        <v>2677</v>
      </c>
      <c r="D500" s="143" t="s">
        <v>46</v>
      </c>
      <c r="E500" s="144">
        <v>11</v>
      </c>
      <c r="F500" s="155"/>
      <c r="G500" s="146">
        <f t="shared" si="11"/>
        <v>0</v>
      </c>
    </row>
    <row r="501" spans="1:7" ht="28.8">
      <c r="A501" s="154" t="s">
        <v>2678</v>
      </c>
      <c r="B501" s="143" t="s">
        <v>2674</v>
      </c>
      <c r="C501" s="143" t="s">
        <v>2679</v>
      </c>
      <c r="D501" s="143" t="s">
        <v>46</v>
      </c>
      <c r="E501" s="144">
        <v>4</v>
      </c>
      <c r="F501" s="155"/>
      <c r="G501" s="146">
        <f t="shared" si="11"/>
        <v>0</v>
      </c>
    </row>
    <row r="502" spans="1:7" ht="28.8">
      <c r="A502" s="154" t="s">
        <v>2680</v>
      </c>
      <c r="B502" s="143" t="s">
        <v>2681</v>
      </c>
      <c r="C502" s="143" t="s">
        <v>2682</v>
      </c>
      <c r="D502" s="143" t="s">
        <v>46</v>
      </c>
      <c r="E502" s="144">
        <v>14</v>
      </c>
      <c r="F502" s="155"/>
      <c r="G502" s="146">
        <f t="shared" si="11"/>
        <v>0</v>
      </c>
    </row>
    <row r="503" spans="1:7" ht="28.8">
      <c r="A503" s="154" t="s">
        <v>2683</v>
      </c>
      <c r="B503" s="143" t="s">
        <v>2681</v>
      </c>
      <c r="C503" s="143" t="s">
        <v>2684</v>
      </c>
      <c r="D503" s="143" t="s">
        <v>46</v>
      </c>
      <c r="E503" s="144">
        <v>2</v>
      </c>
      <c r="F503" s="155"/>
      <c r="G503" s="146">
        <f t="shared" si="11"/>
        <v>0</v>
      </c>
    </row>
    <row r="504" spans="1:7" ht="28.8">
      <c r="A504" s="154" t="s">
        <v>2685</v>
      </c>
      <c r="B504" s="143" t="s">
        <v>2686</v>
      </c>
      <c r="C504" s="143" t="s">
        <v>2687</v>
      </c>
      <c r="D504" s="143" t="s">
        <v>46</v>
      </c>
      <c r="E504" s="144">
        <v>8</v>
      </c>
      <c r="F504" s="155"/>
      <c r="G504" s="146">
        <f t="shared" si="11"/>
        <v>0</v>
      </c>
    </row>
    <row r="505" spans="1:7" ht="28.8">
      <c r="A505" s="154" t="s">
        <v>2688</v>
      </c>
      <c r="B505" s="143" t="s">
        <v>2686</v>
      </c>
      <c r="C505" s="143" t="s">
        <v>2689</v>
      </c>
      <c r="D505" s="143" t="s">
        <v>46</v>
      </c>
      <c r="E505" s="144">
        <v>5</v>
      </c>
      <c r="F505" s="155"/>
      <c r="G505" s="146">
        <f t="shared" si="11"/>
        <v>0</v>
      </c>
    </row>
    <row r="506" spans="1:7" ht="28.8">
      <c r="A506" s="154" t="s">
        <v>2690</v>
      </c>
      <c r="B506" s="143" t="s">
        <v>2686</v>
      </c>
      <c r="C506" s="143" t="s">
        <v>2691</v>
      </c>
      <c r="D506" s="143" t="s">
        <v>46</v>
      </c>
      <c r="E506" s="144">
        <v>4</v>
      </c>
      <c r="F506" s="155"/>
      <c r="G506" s="146">
        <f t="shared" si="11"/>
        <v>0</v>
      </c>
    </row>
    <row r="507" spans="1:7" ht="28.8">
      <c r="A507" s="154" t="s">
        <v>2692</v>
      </c>
      <c r="B507" s="143" t="s">
        <v>2686</v>
      </c>
      <c r="C507" s="143" t="s">
        <v>2693</v>
      </c>
      <c r="D507" s="143" t="s">
        <v>46</v>
      </c>
      <c r="E507" s="144">
        <v>8</v>
      </c>
      <c r="F507" s="155"/>
      <c r="G507" s="146">
        <f t="shared" si="11"/>
        <v>0</v>
      </c>
    </row>
    <row r="508" spans="1:7" ht="28.8">
      <c r="A508" s="154" t="s">
        <v>2694</v>
      </c>
      <c r="B508" s="143" t="s">
        <v>2092</v>
      </c>
      <c r="C508" s="143" t="s">
        <v>2695</v>
      </c>
      <c r="D508" s="143" t="s">
        <v>46</v>
      </c>
      <c r="E508" s="144">
        <v>2</v>
      </c>
      <c r="F508" s="155"/>
      <c r="G508" s="146">
        <f t="shared" si="11"/>
        <v>0</v>
      </c>
    </row>
    <row r="509" spans="1:7" ht="28.8">
      <c r="A509" s="154" t="s">
        <v>2696</v>
      </c>
      <c r="B509" s="143" t="s">
        <v>2092</v>
      </c>
      <c r="C509" s="143" t="s">
        <v>2697</v>
      </c>
      <c r="D509" s="143" t="s">
        <v>46</v>
      </c>
      <c r="E509" s="144">
        <v>5</v>
      </c>
      <c r="F509" s="155"/>
      <c r="G509" s="146">
        <f t="shared" si="11"/>
        <v>0</v>
      </c>
    </row>
    <row r="510" spans="1:7" ht="28.8">
      <c r="A510" s="154" t="s">
        <v>2698</v>
      </c>
      <c r="B510" s="143" t="s">
        <v>2092</v>
      </c>
      <c r="C510" s="143" t="s">
        <v>2699</v>
      </c>
      <c r="D510" s="143" t="s">
        <v>46</v>
      </c>
      <c r="E510" s="144">
        <v>2</v>
      </c>
      <c r="F510" s="155"/>
      <c r="G510" s="146">
        <f t="shared" si="11"/>
        <v>0</v>
      </c>
    </row>
    <row r="511" spans="1:7" ht="28.8">
      <c r="A511" s="154" t="s">
        <v>2700</v>
      </c>
      <c r="B511" s="143" t="s">
        <v>2092</v>
      </c>
      <c r="C511" s="143" t="s">
        <v>2701</v>
      </c>
      <c r="D511" s="143" t="s">
        <v>46</v>
      </c>
      <c r="E511" s="144">
        <v>7</v>
      </c>
      <c r="F511" s="155"/>
      <c r="G511" s="146">
        <f t="shared" si="11"/>
        <v>0</v>
      </c>
    </row>
    <row r="512" spans="1:7" ht="28.8">
      <c r="A512" s="154" t="s">
        <v>2702</v>
      </c>
      <c r="B512" s="143" t="s">
        <v>2092</v>
      </c>
      <c r="C512" s="143" t="s">
        <v>2703</v>
      </c>
      <c r="D512" s="143" t="s">
        <v>46</v>
      </c>
      <c r="E512" s="144">
        <v>2</v>
      </c>
      <c r="F512" s="155"/>
      <c r="G512" s="146">
        <f t="shared" si="11"/>
        <v>0</v>
      </c>
    </row>
    <row r="513" spans="1:7" ht="28.8">
      <c r="A513" s="154" t="s">
        <v>2704</v>
      </c>
      <c r="B513" s="143" t="s">
        <v>2681</v>
      </c>
      <c r="C513" s="143" t="s">
        <v>2705</v>
      </c>
      <c r="D513" s="143" t="s">
        <v>46</v>
      </c>
      <c r="E513" s="144">
        <v>7</v>
      </c>
      <c r="F513" s="155"/>
      <c r="G513" s="146">
        <f t="shared" si="11"/>
        <v>0</v>
      </c>
    </row>
    <row r="514" spans="1:7" ht="28.8">
      <c r="A514" s="154" t="s">
        <v>2706</v>
      </c>
      <c r="B514" s="143" t="s">
        <v>2674</v>
      </c>
      <c r="C514" s="143" t="s">
        <v>2707</v>
      </c>
      <c r="D514" s="143" t="s">
        <v>46</v>
      </c>
      <c r="E514" s="144">
        <v>7</v>
      </c>
      <c r="F514" s="155"/>
      <c r="G514" s="146">
        <f t="shared" si="11"/>
        <v>0</v>
      </c>
    </row>
    <row r="515" spans="1:7" ht="28.8">
      <c r="A515" s="154" t="s">
        <v>2708</v>
      </c>
      <c r="B515" s="143" t="s">
        <v>2709</v>
      </c>
      <c r="C515" s="143" t="s">
        <v>3871</v>
      </c>
      <c r="D515" s="143" t="s">
        <v>46</v>
      </c>
      <c r="E515" s="144">
        <v>3</v>
      </c>
      <c r="F515" s="155"/>
      <c r="G515" s="146">
        <f t="shared" si="11"/>
        <v>0</v>
      </c>
    </row>
    <row r="516" spans="1:7" ht="28.8">
      <c r="A516" s="154" t="s">
        <v>2710</v>
      </c>
      <c r="B516" s="143" t="s">
        <v>2709</v>
      </c>
      <c r="C516" s="143" t="s">
        <v>3872</v>
      </c>
      <c r="D516" s="143" t="s">
        <v>46</v>
      </c>
      <c r="E516" s="144">
        <v>29</v>
      </c>
      <c r="F516" s="155"/>
      <c r="G516" s="146">
        <f t="shared" si="11"/>
        <v>0</v>
      </c>
    </row>
    <row r="517" spans="1:7" ht="28.8">
      <c r="A517" s="154" t="s">
        <v>2711</v>
      </c>
      <c r="B517" s="143" t="s">
        <v>2709</v>
      </c>
      <c r="C517" s="143" t="s">
        <v>3871</v>
      </c>
      <c r="D517" s="143" t="s">
        <v>46</v>
      </c>
      <c r="E517" s="144">
        <v>4</v>
      </c>
      <c r="F517" s="155"/>
      <c r="G517" s="146">
        <f t="shared" si="11"/>
        <v>0</v>
      </c>
    </row>
    <row r="518" spans="1:7" ht="28.8">
      <c r="A518" s="154" t="s">
        <v>2712</v>
      </c>
      <c r="B518" s="143" t="s">
        <v>2713</v>
      </c>
      <c r="C518" s="143" t="s">
        <v>2714</v>
      </c>
      <c r="D518" s="143" t="s">
        <v>46</v>
      </c>
      <c r="E518" s="144">
        <v>14</v>
      </c>
      <c r="F518" s="155"/>
      <c r="G518" s="146">
        <f t="shared" si="11"/>
        <v>0</v>
      </c>
    </row>
    <row r="519" spans="1:7" ht="28.8">
      <c r="A519" s="154" t="s">
        <v>2715</v>
      </c>
      <c r="B519" s="143" t="s">
        <v>2716</v>
      </c>
      <c r="C519" s="143" t="s">
        <v>3873</v>
      </c>
      <c r="D519" s="143" t="s">
        <v>46</v>
      </c>
      <c r="E519" s="144">
        <v>8</v>
      </c>
      <c r="F519" s="155"/>
      <c r="G519" s="146">
        <f t="shared" si="11"/>
        <v>0</v>
      </c>
    </row>
    <row r="520" spans="1:7" ht="28.8">
      <c r="A520" s="154" t="s">
        <v>2717</v>
      </c>
      <c r="B520" s="143" t="s">
        <v>2718</v>
      </c>
      <c r="C520" s="143" t="s">
        <v>3874</v>
      </c>
      <c r="D520" s="143" t="s">
        <v>46</v>
      </c>
      <c r="E520" s="144">
        <v>30</v>
      </c>
      <c r="F520" s="155"/>
      <c r="G520" s="146">
        <f t="shared" si="11"/>
        <v>0</v>
      </c>
    </row>
    <row r="521" spans="1:7" ht="28.8">
      <c r="A521" s="154" t="s">
        <v>2719</v>
      </c>
      <c r="B521" s="143" t="s">
        <v>3031</v>
      </c>
      <c r="C521" s="143" t="s">
        <v>3875</v>
      </c>
      <c r="D521" s="143" t="s">
        <v>198</v>
      </c>
      <c r="E521" s="144">
        <v>4</v>
      </c>
      <c r="F521" s="155"/>
      <c r="G521" s="146">
        <f t="shared" si="11"/>
        <v>0</v>
      </c>
    </row>
    <row r="522" spans="1:7" ht="28.8">
      <c r="A522" s="154" t="s">
        <v>2720</v>
      </c>
      <c r="B522" s="143" t="s">
        <v>2721</v>
      </c>
      <c r="C522" s="143" t="s">
        <v>3876</v>
      </c>
      <c r="D522" s="143" t="s">
        <v>46</v>
      </c>
      <c r="E522" s="144">
        <v>12</v>
      </c>
      <c r="F522" s="155"/>
      <c r="G522" s="146">
        <f t="shared" si="11"/>
        <v>0</v>
      </c>
    </row>
    <row r="523" spans="1:7" ht="28.8">
      <c r="A523" s="154" t="s">
        <v>2722</v>
      </c>
      <c r="B523" s="143" t="s">
        <v>2723</v>
      </c>
      <c r="C523" s="143" t="s">
        <v>3877</v>
      </c>
      <c r="D523" s="143" t="s">
        <v>46</v>
      </c>
      <c r="E523" s="144">
        <v>4</v>
      </c>
      <c r="F523" s="155"/>
      <c r="G523" s="146">
        <f t="shared" si="11"/>
        <v>0</v>
      </c>
    </row>
    <row r="524" spans="1:7" ht="30.75" customHeight="1">
      <c r="A524" s="154" t="s">
        <v>2724</v>
      </c>
      <c r="B524" s="143" t="s">
        <v>2723</v>
      </c>
      <c r="C524" s="143" t="s">
        <v>3878</v>
      </c>
      <c r="D524" s="143" t="s">
        <v>46</v>
      </c>
      <c r="E524" s="144">
        <v>14</v>
      </c>
      <c r="F524" s="155"/>
      <c r="G524" s="146">
        <f>F524*E524</f>
        <v>0</v>
      </c>
    </row>
    <row r="525" spans="1:7" s="11" customFormat="1" ht="36" customHeight="1">
      <c r="A525" s="186" t="s">
        <v>3202</v>
      </c>
      <c r="B525" s="187"/>
      <c r="C525" s="187"/>
      <c r="D525" s="187"/>
      <c r="E525" s="187"/>
      <c r="F525" s="188"/>
      <c r="G525" s="147">
        <f>SUM(G406:G524)</f>
        <v>0</v>
      </c>
    </row>
    <row r="526" spans="1:7" ht="15">
      <c r="A526" s="52"/>
      <c r="B526" s="191" t="s">
        <v>3879</v>
      </c>
      <c r="C526" s="192"/>
      <c r="D526" s="57"/>
      <c r="E526" s="58"/>
      <c r="F526" s="158"/>
      <c r="G526" s="56"/>
    </row>
    <row r="527" spans="1:7" ht="28.8">
      <c r="A527" s="154" t="s">
        <v>2725</v>
      </c>
      <c r="B527" s="143" t="s">
        <v>2726</v>
      </c>
      <c r="C527" s="143" t="s">
        <v>3880</v>
      </c>
      <c r="D527" s="143" t="s">
        <v>198</v>
      </c>
      <c r="E527" s="144">
        <v>1</v>
      </c>
      <c r="F527" s="155"/>
      <c r="G527" s="146">
        <f>F527*E527</f>
        <v>0</v>
      </c>
    </row>
    <row r="528" spans="1:7" ht="28.8">
      <c r="A528" s="154" t="s">
        <v>2727</v>
      </c>
      <c r="B528" s="143" t="s">
        <v>2726</v>
      </c>
      <c r="C528" s="143" t="s">
        <v>3881</v>
      </c>
      <c r="D528" s="143" t="s">
        <v>198</v>
      </c>
      <c r="E528" s="144">
        <v>1</v>
      </c>
      <c r="F528" s="155"/>
      <c r="G528" s="146">
        <f aca="true" t="shared" si="12" ref="G528:G558">F528*E528</f>
        <v>0</v>
      </c>
    </row>
    <row r="529" spans="1:7" ht="28.8">
      <c r="A529" s="154" t="s">
        <v>2728</v>
      </c>
      <c r="B529" s="143" t="s">
        <v>2729</v>
      </c>
      <c r="C529" s="143" t="s">
        <v>3882</v>
      </c>
      <c r="D529" s="143" t="s">
        <v>46</v>
      </c>
      <c r="E529" s="144">
        <v>1</v>
      </c>
      <c r="F529" s="155"/>
      <c r="G529" s="146">
        <f t="shared" si="12"/>
        <v>0</v>
      </c>
    </row>
    <row r="530" spans="1:7" ht="28.8">
      <c r="A530" s="154" t="s">
        <v>2730</v>
      </c>
      <c r="B530" s="143" t="s">
        <v>2729</v>
      </c>
      <c r="C530" s="143" t="s">
        <v>3883</v>
      </c>
      <c r="D530" s="143" t="s">
        <v>46</v>
      </c>
      <c r="E530" s="144">
        <v>1</v>
      </c>
      <c r="F530" s="155"/>
      <c r="G530" s="146">
        <f t="shared" si="12"/>
        <v>0</v>
      </c>
    </row>
    <row r="531" spans="1:7" ht="28.8">
      <c r="A531" s="154" t="s">
        <v>2731</v>
      </c>
      <c r="B531" s="143" t="s">
        <v>2729</v>
      </c>
      <c r="C531" s="143" t="s">
        <v>3884</v>
      </c>
      <c r="D531" s="143" t="s">
        <v>46</v>
      </c>
      <c r="E531" s="144">
        <v>1</v>
      </c>
      <c r="F531" s="155"/>
      <c r="G531" s="146">
        <f t="shared" si="12"/>
        <v>0</v>
      </c>
    </row>
    <row r="532" spans="1:7" ht="28.8">
      <c r="A532" s="154" t="s">
        <v>2732</v>
      </c>
      <c r="B532" s="143" t="s">
        <v>2729</v>
      </c>
      <c r="C532" s="143" t="s">
        <v>3885</v>
      </c>
      <c r="D532" s="143" t="s">
        <v>46</v>
      </c>
      <c r="E532" s="144">
        <v>1</v>
      </c>
      <c r="F532" s="155"/>
      <c r="G532" s="146">
        <f t="shared" si="12"/>
        <v>0</v>
      </c>
    </row>
    <row r="533" spans="1:7" ht="28.8">
      <c r="A533" s="154" t="s">
        <v>2733</v>
      </c>
      <c r="B533" s="143" t="s">
        <v>2729</v>
      </c>
      <c r="C533" s="143" t="s">
        <v>3886</v>
      </c>
      <c r="D533" s="143" t="s">
        <v>46</v>
      </c>
      <c r="E533" s="144">
        <v>1</v>
      </c>
      <c r="F533" s="155"/>
      <c r="G533" s="146">
        <f t="shared" si="12"/>
        <v>0</v>
      </c>
    </row>
    <row r="534" spans="1:7" ht="28.8">
      <c r="A534" s="154" t="s">
        <v>2734</v>
      </c>
      <c r="B534" s="143" t="s">
        <v>2729</v>
      </c>
      <c r="C534" s="143" t="s">
        <v>3887</v>
      </c>
      <c r="D534" s="143" t="s">
        <v>46</v>
      </c>
      <c r="E534" s="144">
        <v>1</v>
      </c>
      <c r="F534" s="155"/>
      <c r="G534" s="146">
        <f t="shared" si="12"/>
        <v>0</v>
      </c>
    </row>
    <row r="535" spans="1:7" ht="28.8">
      <c r="A535" s="154" t="s">
        <v>2735</v>
      </c>
      <c r="B535" s="143" t="s">
        <v>2729</v>
      </c>
      <c r="C535" s="143" t="s">
        <v>3888</v>
      </c>
      <c r="D535" s="143" t="s">
        <v>46</v>
      </c>
      <c r="E535" s="144">
        <v>1</v>
      </c>
      <c r="F535" s="155"/>
      <c r="G535" s="146">
        <f t="shared" si="12"/>
        <v>0</v>
      </c>
    </row>
    <row r="536" spans="1:7" ht="28.8">
      <c r="A536" s="154" t="s">
        <v>2736</v>
      </c>
      <c r="B536" s="143" t="s">
        <v>2729</v>
      </c>
      <c r="C536" s="143" t="s">
        <v>3889</v>
      </c>
      <c r="D536" s="143" t="s">
        <v>46</v>
      </c>
      <c r="E536" s="144">
        <v>1</v>
      </c>
      <c r="F536" s="155"/>
      <c r="G536" s="146">
        <f t="shared" si="12"/>
        <v>0</v>
      </c>
    </row>
    <row r="537" spans="1:7" ht="28.8">
      <c r="A537" s="154" t="s">
        <v>2737</v>
      </c>
      <c r="B537" s="143" t="s">
        <v>2738</v>
      </c>
      <c r="C537" s="143" t="s">
        <v>2739</v>
      </c>
      <c r="D537" s="143" t="s">
        <v>2102</v>
      </c>
      <c r="E537" s="144">
        <v>1</v>
      </c>
      <c r="F537" s="155"/>
      <c r="G537" s="146">
        <f t="shared" si="12"/>
        <v>0</v>
      </c>
    </row>
    <row r="538" spans="1:7" ht="28.8">
      <c r="A538" s="154" t="s">
        <v>2740</v>
      </c>
      <c r="B538" s="143" t="s">
        <v>2738</v>
      </c>
      <c r="C538" s="143" t="s">
        <v>2741</v>
      </c>
      <c r="D538" s="143" t="s">
        <v>2102</v>
      </c>
      <c r="E538" s="144">
        <v>1</v>
      </c>
      <c r="F538" s="155"/>
      <c r="G538" s="146">
        <f t="shared" si="12"/>
        <v>0</v>
      </c>
    </row>
    <row r="539" spans="1:7" ht="35.25" customHeight="1">
      <c r="A539" s="154" t="s">
        <v>2742</v>
      </c>
      <c r="B539" s="143" t="s">
        <v>2738</v>
      </c>
      <c r="C539" s="143" t="s">
        <v>2743</v>
      </c>
      <c r="D539" s="143" t="s">
        <v>2102</v>
      </c>
      <c r="E539" s="144">
        <v>1</v>
      </c>
      <c r="F539" s="155"/>
      <c r="G539" s="146">
        <f t="shared" si="12"/>
        <v>0</v>
      </c>
    </row>
    <row r="540" spans="1:7" ht="29.25" customHeight="1">
      <c r="A540" s="154" t="s">
        <v>2744</v>
      </c>
      <c r="B540" s="143" t="s">
        <v>2738</v>
      </c>
      <c r="C540" s="143" t="s">
        <v>2745</v>
      </c>
      <c r="D540" s="143" t="s">
        <v>2102</v>
      </c>
      <c r="E540" s="144">
        <v>1</v>
      </c>
      <c r="F540" s="155"/>
      <c r="G540" s="146">
        <f t="shared" si="12"/>
        <v>0</v>
      </c>
    </row>
    <row r="541" spans="1:7" ht="29.25" customHeight="1">
      <c r="A541" s="154" t="s">
        <v>2746</v>
      </c>
      <c r="B541" s="143" t="s">
        <v>2738</v>
      </c>
      <c r="C541" s="143" t="s">
        <v>2747</v>
      </c>
      <c r="D541" s="143" t="s">
        <v>2102</v>
      </c>
      <c r="E541" s="144">
        <v>1</v>
      </c>
      <c r="F541" s="155"/>
      <c r="G541" s="146">
        <f t="shared" si="12"/>
        <v>0</v>
      </c>
    </row>
    <row r="542" spans="1:7" ht="33" customHeight="1">
      <c r="A542" s="154" t="s">
        <v>2748</v>
      </c>
      <c r="B542" s="143" t="s">
        <v>2738</v>
      </c>
      <c r="C542" s="143" t="s">
        <v>2749</v>
      </c>
      <c r="D542" s="143" t="s">
        <v>2102</v>
      </c>
      <c r="E542" s="144">
        <v>1</v>
      </c>
      <c r="F542" s="155"/>
      <c r="G542" s="146">
        <f t="shared" si="12"/>
        <v>0</v>
      </c>
    </row>
    <row r="543" spans="1:7" ht="25.5" customHeight="1">
      <c r="A543" s="154" t="s">
        <v>2750</v>
      </c>
      <c r="B543" s="143" t="s">
        <v>2738</v>
      </c>
      <c r="C543" s="143" t="s">
        <v>2751</v>
      </c>
      <c r="D543" s="143" t="s">
        <v>2102</v>
      </c>
      <c r="E543" s="144">
        <v>1</v>
      </c>
      <c r="F543" s="155"/>
      <c r="G543" s="146">
        <f t="shared" si="12"/>
        <v>0</v>
      </c>
    </row>
    <row r="544" spans="1:7" ht="29.25" customHeight="1">
      <c r="A544" s="154" t="s">
        <v>2752</v>
      </c>
      <c r="B544" s="143" t="s">
        <v>2738</v>
      </c>
      <c r="C544" s="143" t="s">
        <v>2753</v>
      </c>
      <c r="D544" s="143" t="s">
        <v>2102</v>
      </c>
      <c r="E544" s="144">
        <v>1</v>
      </c>
      <c r="F544" s="155"/>
      <c r="G544" s="146">
        <f t="shared" si="12"/>
        <v>0</v>
      </c>
    </row>
    <row r="545" spans="1:7" ht="28.8">
      <c r="A545" s="154" t="s">
        <v>2754</v>
      </c>
      <c r="B545" s="143" t="s">
        <v>2738</v>
      </c>
      <c r="C545" s="143" t="s">
        <v>2755</v>
      </c>
      <c r="D545" s="143" t="s">
        <v>2102</v>
      </c>
      <c r="E545" s="144">
        <v>1</v>
      </c>
      <c r="F545" s="155"/>
      <c r="G545" s="146">
        <f t="shared" si="12"/>
        <v>0</v>
      </c>
    </row>
    <row r="546" spans="1:7" ht="28.8">
      <c r="A546" s="154" t="s">
        <v>2756</v>
      </c>
      <c r="B546" s="143" t="s">
        <v>2738</v>
      </c>
      <c r="C546" s="143" t="s">
        <v>2757</v>
      </c>
      <c r="D546" s="143" t="s">
        <v>2102</v>
      </c>
      <c r="E546" s="144">
        <v>1</v>
      </c>
      <c r="F546" s="155"/>
      <c r="G546" s="146">
        <f t="shared" si="12"/>
        <v>0</v>
      </c>
    </row>
    <row r="547" spans="1:7" ht="28.8">
      <c r="A547" s="154" t="s">
        <v>2758</v>
      </c>
      <c r="B547" s="143" t="s">
        <v>3031</v>
      </c>
      <c r="C547" s="143" t="s">
        <v>2759</v>
      </c>
      <c r="D547" s="143" t="s">
        <v>198</v>
      </c>
      <c r="E547" s="144">
        <v>1</v>
      </c>
      <c r="F547" s="155"/>
      <c r="G547" s="146">
        <f t="shared" si="12"/>
        <v>0</v>
      </c>
    </row>
    <row r="548" spans="1:7" ht="34.2" customHeight="1">
      <c r="A548" s="154" t="s">
        <v>2760</v>
      </c>
      <c r="B548" s="143" t="s">
        <v>3031</v>
      </c>
      <c r="C548" s="143" t="s">
        <v>3890</v>
      </c>
      <c r="D548" s="143" t="s">
        <v>198</v>
      </c>
      <c r="E548" s="144">
        <v>1</v>
      </c>
      <c r="F548" s="155"/>
      <c r="G548" s="146">
        <f t="shared" si="12"/>
        <v>0</v>
      </c>
    </row>
    <row r="549" spans="1:7" ht="39" customHeight="1">
      <c r="A549" s="154" t="s">
        <v>2761</v>
      </c>
      <c r="B549" s="143" t="s">
        <v>3891</v>
      </c>
      <c r="C549" s="143" t="s">
        <v>3892</v>
      </c>
      <c r="D549" s="143" t="s">
        <v>198</v>
      </c>
      <c r="E549" s="144">
        <v>3</v>
      </c>
      <c r="F549" s="155"/>
      <c r="G549" s="146">
        <f t="shared" si="12"/>
        <v>0</v>
      </c>
    </row>
    <row r="550" spans="1:7" ht="42" customHeight="1">
      <c r="A550" s="154" t="s">
        <v>2762</v>
      </c>
      <c r="B550" s="143" t="s">
        <v>3893</v>
      </c>
      <c r="C550" s="143" t="s">
        <v>3894</v>
      </c>
      <c r="D550" s="143" t="s">
        <v>198</v>
      </c>
      <c r="E550" s="144">
        <v>1</v>
      </c>
      <c r="F550" s="155"/>
      <c r="G550" s="146">
        <f t="shared" si="12"/>
        <v>0</v>
      </c>
    </row>
    <row r="551" spans="1:7" ht="40.2" customHeight="1">
      <c r="A551" s="154" t="s">
        <v>2763</v>
      </c>
      <c r="B551" s="143" t="s">
        <v>3031</v>
      </c>
      <c r="C551" s="143" t="s">
        <v>3895</v>
      </c>
      <c r="D551" s="143" t="s">
        <v>198</v>
      </c>
      <c r="E551" s="144">
        <v>0</v>
      </c>
      <c r="F551" s="155" t="s">
        <v>3963</v>
      </c>
      <c r="G551" s="155" t="s">
        <v>3963</v>
      </c>
    </row>
    <row r="552" spans="1:7" ht="28.8">
      <c r="A552" s="154" t="s">
        <v>2764</v>
      </c>
      <c r="B552" s="143" t="s">
        <v>3031</v>
      </c>
      <c r="C552" s="143" t="s">
        <v>3896</v>
      </c>
      <c r="D552" s="143" t="s">
        <v>198</v>
      </c>
      <c r="E552" s="144">
        <v>1</v>
      </c>
      <c r="F552" s="155"/>
      <c r="G552" s="146">
        <f t="shared" si="12"/>
        <v>0</v>
      </c>
    </row>
    <row r="553" spans="1:7" ht="34.8" customHeight="1">
      <c r="A553" s="154" t="s">
        <v>2765</v>
      </c>
      <c r="B553" s="143" t="s">
        <v>3897</v>
      </c>
      <c r="C553" s="143" t="s">
        <v>3898</v>
      </c>
      <c r="D553" s="143" t="s">
        <v>198</v>
      </c>
      <c r="E553" s="144">
        <v>1</v>
      </c>
      <c r="F553" s="155"/>
      <c r="G553" s="146">
        <f t="shared" si="12"/>
        <v>0</v>
      </c>
    </row>
    <row r="554" spans="1:7" ht="37.2" customHeight="1">
      <c r="A554" s="154" t="s">
        <v>2766</v>
      </c>
      <c r="B554" s="143" t="s">
        <v>2767</v>
      </c>
      <c r="C554" s="143" t="s">
        <v>3899</v>
      </c>
      <c r="D554" s="143" t="s">
        <v>46</v>
      </c>
      <c r="E554" s="144">
        <v>1</v>
      </c>
      <c r="F554" s="155"/>
      <c r="G554" s="146">
        <f t="shared" si="12"/>
        <v>0</v>
      </c>
    </row>
    <row r="555" spans="1:7" ht="35.4" customHeight="1">
      <c r="A555" s="154" t="s">
        <v>2768</v>
      </c>
      <c r="B555" s="143" t="s">
        <v>2767</v>
      </c>
      <c r="C555" s="143" t="s">
        <v>3900</v>
      </c>
      <c r="D555" s="143" t="s">
        <v>46</v>
      </c>
      <c r="E555" s="144">
        <v>2</v>
      </c>
      <c r="F555" s="155"/>
      <c r="G555" s="146">
        <f t="shared" si="12"/>
        <v>0</v>
      </c>
    </row>
    <row r="556" spans="1:7" ht="33.6" customHeight="1">
      <c r="A556" s="154" t="s">
        <v>2769</v>
      </c>
      <c r="B556" s="143" t="s">
        <v>2767</v>
      </c>
      <c r="C556" s="143" t="s">
        <v>3901</v>
      </c>
      <c r="D556" s="143" t="s">
        <v>46</v>
      </c>
      <c r="E556" s="144">
        <v>1</v>
      </c>
      <c r="F556" s="155"/>
      <c r="G556" s="146">
        <f t="shared" si="12"/>
        <v>0</v>
      </c>
    </row>
    <row r="557" spans="1:7" ht="28.8">
      <c r="A557" s="154" t="s">
        <v>2770</v>
      </c>
      <c r="B557" s="143" t="s">
        <v>2767</v>
      </c>
      <c r="C557" s="143" t="s">
        <v>3902</v>
      </c>
      <c r="D557" s="143" t="s">
        <v>46</v>
      </c>
      <c r="E557" s="144">
        <v>1</v>
      </c>
      <c r="F557" s="155"/>
      <c r="G557" s="146">
        <f t="shared" si="12"/>
        <v>0</v>
      </c>
    </row>
    <row r="558" spans="1:7" ht="26.25" customHeight="1">
      <c r="A558" s="154" t="s">
        <v>2771</v>
      </c>
      <c r="B558" s="143" t="s">
        <v>2767</v>
      </c>
      <c r="C558" s="143" t="s">
        <v>3903</v>
      </c>
      <c r="D558" s="143" t="s">
        <v>46</v>
      </c>
      <c r="E558" s="144">
        <v>2</v>
      </c>
      <c r="F558" s="155"/>
      <c r="G558" s="146">
        <f t="shared" si="12"/>
        <v>0</v>
      </c>
    </row>
    <row r="559" spans="1:7" ht="36.75" customHeight="1">
      <c r="A559" s="154" t="s">
        <v>2772</v>
      </c>
      <c r="B559" s="143" t="s">
        <v>2773</v>
      </c>
      <c r="C559" s="143" t="s">
        <v>2774</v>
      </c>
      <c r="D559" s="143" t="s">
        <v>2775</v>
      </c>
      <c r="E559" s="144">
        <v>1900</v>
      </c>
      <c r="F559" s="155"/>
      <c r="G559" s="146">
        <f>F559*E559</f>
        <v>0</v>
      </c>
    </row>
    <row r="560" spans="1:7" ht="35.4" customHeight="1">
      <c r="A560" s="186" t="s">
        <v>3203</v>
      </c>
      <c r="B560" s="187"/>
      <c r="C560" s="187"/>
      <c r="D560" s="187"/>
      <c r="E560" s="187"/>
      <c r="F560" s="188"/>
      <c r="G560" s="147">
        <f>SUM(G527:G559)</f>
        <v>0</v>
      </c>
    </row>
    <row r="561" spans="1:7" ht="15">
      <c r="A561" s="95"/>
      <c r="B561" s="191" t="s">
        <v>3964</v>
      </c>
      <c r="C561" s="192"/>
      <c r="D561" s="53"/>
      <c r="E561" s="72"/>
      <c r="F561" s="157"/>
      <c r="G561" s="56"/>
    </row>
    <row r="562" spans="1:7" ht="28.8">
      <c r="A562" s="154" t="s">
        <v>2776</v>
      </c>
      <c r="B562" s="143" t="s">
        <v>2777</v>
      </c>
      <c r="C562" s="143" t="s">
        <v>3904</v>
      </c>
      <c r="D562" s="143" t="s">
        <v>3905</v>
      </c>
      <c r="E562" s="144">
        <v>2358</v>
      </c>
      <c r="F562" s="155"/>
      <c r="G562" s="146">
        <f>F562*E562</f>
        <v>0</v>
      </c>
    </row>
    <row r="563" spans="1:7" ht="33.75" customHeight="1">
      <c r="A563" s="154" t="s">
        <v>2778</v>
      </c>
      <c r="B563" s="143" t="s">
        <v>2779</v>
      </c>
      <c r="C563" s="143" t="s">
        <v>3906</v>
      </c>
      <c r="D563" s="143" t="s">
        <v>3905</v>
      </c>
      <c r="E563" s="144">
        <v>1602</v>
      </c>
      <c r="F563" s="155"/>
      <c r="G563" s="146">
        <f>F563*E563</f>
        <v>0</v>
      </c>
    </row>
    <row r="564" spans="1:7" ht="35.25" customHeight="1">
      <c r="A564" s="186" t="s">
        <v>3204</v>
      </c>
      <c r="B564" s="187"/>
      <c r="C564" s="187"/>
      <c r="D564" s="187"/>
      <c r="E564" s="187"/>
      <c r="F564" s="188"/>
      <c r="G564" s="147">
        <f>SUM(G562:G563)</f>
        <v>0</v>
      </c>
    </row>
    <row r="565" spans="1:7" s="11" customFormat="1" ht="34.8" customHeight="1">
      <c r="A565" s="186" t="s">
        <v>3205</v>
      </c>
      <c r="B565" s="187"/>
      <c r="C565" s="187"/>
      <c r="D565" s="187"/>
      <c r="E565" s="187"/>
      <c r="F565" s="188"/>
      <c r="G565" s="147">
        <f>SUM(G564,G560,G525)</f>
        <v>0</v>
      </c>
    </row>
    <row r="566" spans="1:7" ht="15">
      <c r="A566" s="52"/>
      <c r="B566" s="191" t="s">
        <v>3965</v>
      </c>
      <c r="C566" s="192"/>
      <c r="D566" s="57"/>
      <c r="E566" s="101"/>
      <c r="F566" s="158"/>
      <c r="G566" s="56"/>
    </row>
    <row r="567" spans="1:7" ht="28.8">
      <c r="A567" s="154" t="s">
        <v>2780</v>
      </c>
      <c r="B567" s="143" t="s">
        <v>2781</v>
      </c>
      <c r="C567" s="143" t="s">
        <v>3907</v>
      </c>
      <c r="D567" s="143" t="s">
        <v>46</v>
      </c>
      <c r="E567" s="144">
        <v>1</v>
      </c>
      <c r="F567" s="155"/>
      <c r="G567" s="146">
        <f>F567*E567</f>
        <v>0</v>
      </c>
    </row>
    <row r="568" spans="1:7" ht="28.8">
      <c r="A568" s="154" t="s">
        <v>2782</v>
      </c>
      <c r="B568" s="143" t="s">
        <v>2781</v>
      </c>
      <c r="C568" s="143" t="s">
        <v>3908</v>
      </c>
      <c r="D568" s="143" t="s">
        <v>46</v>
      </c>
      <c r="E568" s="144">
        <v>1</v>
      </c>
      <c r="F568" s="155"/>
      <c r="G568" s="146">
        <f aca="true" t="shared" si="13" ref="G568:G631">F568*E568</f>
        <v>0</v>
      </c>
    </row>
    <row r="569" spans="1:7" ht="28.8">
      <c r="A569" s="154" t="s">
        <v>2783</v>
      </c>
      <c r="B569" s="143" t="s">
        <v>2784</v>
      </c>
      <c r="C569" s="143" t="s">
        <v>3909</v>
      </c>
      <c r="D569" s="143" t="s">
        <v>46</v>
      </c>
      <c r="E569" s="144">
        <v>2</v>
      </c>
      <c r="F569" s="155"/>
      <c r="G569" s="146">
        <f t="shared" si="13"/>
        <v>0</v>
      </c>
    </row>
    <row r="570" spans="1:7" ht="28.8">
      <c r="A570" s="154" t="s">
        <v>2785</v>
      </c>
      <c r="B570" s="143" t="s">
        <v>2784</v>
      </c>
      <c r="C570" s="143" t="s">
        <v>3910</v>
      </c>
      <c r="D570" s="143" t="s">
        <v>46</v>
      </c>
      <c r="E570" s="144">
        <v>2</v>
      </c>
      <c r="F570" s="155"/>
      <c r="G570" s="146">
        <f t="shared" si="13"/>
        <v>0</v>
      </c>
    </row>
    <row r="571" spans="1:7" ht="28.8">
      <c r="A571" s="154" t="s">
        <v>2786</v>
      </c>
      <c r="B571" s="143" t="s">
        <v>2784</v>
      </c>
      <c r="C571" s="143" t="s">
        <v>3911</v>
      </c>
      <c r="D571" s="143" t="s">
        <v>46</v>
      </c>
      <c r="E571" s="144">
        <v>2</v>
      </c>
      <c r="F571" s="155"/>
      <c r="G571" s="146">
        <f t="shared" si="13"/>
        <v>0</v>
      </c>
    </row>
    <row r="572" spans="1:7" ht="28.8">
      <c r="A572" s="154" t="s">
        <v>2787</v>
      </c>
      <c r="B572" s="143" t="s">
        <v>3031</v>
      </c>
      <c r="C572" s="143" t="s">
        <v>3912</v>
      </c>
      <c r="D572" s="143" t="s">
        <v>198</v>
      </c>
      <c r="E572" s="144">
        <v>0</v>
      </c>
      <c r="F572" s="155" t="s">
        <v>3963</v>
      </c>
      <c r="G572" s="155" t="s">
        <v>3963</v>
      </c>
    </row>
    <row r="573" spans="1:7" ht="28.8">
      <c r="A573" s="154" t="s">
        <v>2788</v>
      </c>
      <c r="B573" s="143" t="s">
        <v>2789</v>
      </c>
      <c r="C573" s="143" t="s">
        <v>3913</v>
      </c>
      <c r="D573" s="143" t="s">
        <v>198</v>
      </c>
      <c r="E573" s="144">
        <v>1</v>
      </c>
      <c r="F573" s="155"/>
      <c r="G573" s="146">
        <f t="shared" si="13"/>
        <v>0</v>
      </c>
    </row>
    <row r="574" spans="1:7" ht="28.8">
      <c r="A574" s="154" t="s">
        <v>2790</v>
      </c>
      <c r="B574" s="143" t="s">
        <v>2791</v>
      </c>
      <c r="C574" s="143" t="s">
        <v>3914</v>
      </c>
      <c r="D574" s="143" t="s">
        <v>46</v>
      </c>
      <c r="E574" s="144">
        <v>1</v>
      </c>
      <c r="F574" s="155"/>
      <c r="G574" s="146">
        <f t="shared" si="13"/>
        <v>0</v>
      </c>
    </row>
    <row r="575" spans="1:7" ht="28.8">
      <c r="A575" s="154" t="s">
        <v>2792</v>
      </c>
      <c r="B575" s="143" t="s">
        <v>2784</v>
      </c>
      <c r="C575" s="143" t="s">
        <v>3915</v>
      </c>
      <c r="D575" s="143" t="s">
        <v>46</v>
      </c>
      <c r="E575" s="144">
        <v>6</v>
      </c>
      <c r="F575" s="155"/>
      <c r="G575" s="146">
        <f t="shared" si="13"/>
        <v>0</v>
      </c>
    </row>
    <row r="576" spans="1:7" ht="28.8">
      <c r="A576" s="154" t="s">
        <v>2793</v>
      </c>
      <c r="B576" s="143" t="s">
        <v>3031</v>
      </c>
      <c r="C576" s="143" t="s">
        <v>3916</v>
      </c>
      <c r="D576" s="143" t="s">
        <v>198</v>
      </c>
      <c r="E576" s="144">
        <v>0</v>
      </c>
      <c r="F576" s="155" t="s">
        <v>3963</v>
      </c>
      <c r="G576" s="155" t="s">
        <v>3963</v>
      </c>
    </row>
    <row r="577" spans="1:7" ht="28.8">
      <c r="A577" s="154" t="s">
        <v>2794</v>
      </c>
      <c r="B577" s="143" t="s">
        <v>2789</v>
      </c>
      <c r="C577" s="143" t="s">
        <v>3917</v>
      </c>
      <c r="D577" s="143" t="s">
        <v>198</v>
      </c>
      <c r="E577" s="144">
        <v>1</v>
      </c>
      <c r="F577" s="155"/>
      <c r="G577" s="146">
        <f t="shared" si="13"/>
        <v>0</v>
      </c>
    </row>
    <row r="578" spans="1:7" ht="28.8">
      <c r="A578" s="154" t="s">
        <v>2795</v>
      </c>
      <c r="B578" s="143" t="s">
        <v>2791</v>
      </c>
      <c r="C578" s="143" t="s">
        <v>3918</v>
      </c>
      <c r="D578" s="143" t="s">
        <v>46</v>
      </c>
      <c r="E578" s="144">
        <v>1</v>
      </c>
      <c r="F578" s="155"/>
      <c r="G578" s="146">
        <f t="shared" si="13"/>
        <v>0</v>
      </c>
    </row>
    <row r="579" spans="1:7" ht="28.8">
      <c r="A579" s="154" t="s">
        <v>2796</v>
      </c>
      <c r="B579" s="143" t="s">
        <v>2784</v>
      </c>
      <c r="C579" s="143" t="s">
        <v>3919</v>
      </c>
      <c r="D579" s="143" t="s">
        <v>46</v>
      </c>
      <c r="E579" s="144">
        <v>6</v>
      </c>
      <c r="F579" s="155"/>
      <c r="G579" s="146">
        <f t="shared" si="13"/>
        <v>0</v>
      </c>
    </row>
    <row r="580" spans="1:7" ht="28.8">
      <c r="A580" s="154" t="s">
        <v>2797</v>
      </c>
      <c r="B580" s="143" t="s">
        <v>3031</v>
      </c>
      <c r="C580" s="143" t="s">
        <v>3920</v>
      </c>
      <c r="D580" s="143" t="s">
        <v>198</v>
      </c>
      <c r="E580" s="144">
        <v>0</v>
      </c>
      <c r="F580" s="155" t="s">
        <v>3963</v>
      </c>
      <c r="G580" s="155" t="s">
        <v>3963</v>
      </c>
    </row>
    <row r="581" spans="1:7" ht="28.8">
      <c r="A581" s="154" t="s">
        <v>2798</v>
      </c>
      <c r="B581" s="143" t="s">
        <v>2789</v>
      </c>
      <c r="C581" s="143" t="s">
        <v>3921</v>
      </c>
      <c r="D581" s="143" t="s">
        <v>198</v>
      </c>
      <c r="E581" s="144">
        <v>1</v>
      </c>
      <c r="F581" s="155"/>
      <c r="G581" s="146">
        <f t="shared" si="13"/>
        <v>0</v>
      </c>
    </row>
    <row r="582" spans="1:7" ht="28.8">
      <c r="A582" s="154" t="s">
        <v>2799</v>
      </c>
      <c r="B582" s="143" t="s">
        <v>2791</v>
      </c>
      <c r="C582" s="143" t="s">
        <v>3922</v>
      </c>
      <c r="D582" s="143" t="s">
        <v>46</v>
      </c>
      <c r="E582" s="144">
        <v>1</v>
      </c>
      <c r="F582" s="155"/>
      <c r="G582" s="146">
        <f t="shared" si="13"/>
        <v>0</v>
      </c>
    </row>
    <row r="583" spans="1:7" ht="28.8">
      <c r="A583" s="154" t="s">
        <v>2800</v>
      </c>
      <c r="B583" s="143" t="s">
        <v>2784</v>
      </c>
      <c r="C583" s="143" t="s">
        <v>3923</v>
      </c>
      <c r="D583" s="143" t="s">
        <v>46</v>
      </c>
      <c r="E583" s="144">
        <v>7</v>
      </c>
      <c r="F583" s="155"/>
      <c r="G583" s="146">
        <f t="shared" si="13"/>
        <v>0</v>
      </c>
    </row>
    <row r="584" spans="1:7" ht="28.8">
      <c r="A584" s="154" t="s">
        <v>2801</v>
      </c>
      <c r="B584" s="143" t="s">
        <v>3031</v>
      </c>
      <c r="C584" s="143" t="s">
        <v>3924</v>
      </c>
      <c r="D584" s="143" t="s">
        <v>198</v>
      </c>
      <c r="E584" s="144">
        <v>0</v>
      </c>
      <c r="F584" s="155" t="s">
        <v>3963</v>
      </c>
      <c r="G584" s="155" t="s">
        <v>3963</v>
      </c>
    </row>
    <row r="585" spans="1:7" ht="28.8">
      <c r="A585" s="154" t="s">
        <v>2802</v>
      </c>
      <c r="B585" s="143" t="s">
        <v>2789</v>
      </c>
      <c r="C585" s="143" t="s">
        <v>3925</v>
      </c>
      <c r="D585" s="143" t="s">
        <v>198</v>
      </c>
      <c r="E585" s="144">
        <v>1</v>
      </c>
      <c r="F585" s="155"/>
      <c r="G585" s="146">
        <f t="shared" si="13"/>
        <v>0</v>
      </c>
    </row>
    <row r="586" spans="1:7" ht="28.8">
      <c r="A586" s="154" t="s">
        <v>2803</v>
      </c>
      <c r="B586" s="143" t="s">
        <v>2784</v>
      </c>
      <c r="C586" s="143" t="s">
        <v>3926</v>
      </c>
      <c r="D586" s="143" t="s">
        <v>46</v>
      </c>
      <c r="E586" s="144">
        <v>2</v>
      </c>
      <c r="F586" s="155"/>
      <c r="G586" s="146">
        <f t="shared" si="13"/>
        <v>0</v>
      </c>
    </row>
    <row r="587" spans="1:7" ht="28.8">
      <c r="A587" s="154" t="s">
        <v>2804</v>
      </c>
      <c r="B587" s="143" t="s">
        <v>2784</v>
      </c>
      <c r="C587" s="143" t="s">
        <v>3927</v>
      </c>
      <c r="D587" s="143" t="s">
        <v>46</v>
      </c>
      <c r="E587" s="144">
        <v>2</v>
      </c>
      <c r="F587" s="155"/>
      <c r="G587" s="146">
        <f t="shared" si="13"/>
        <v>0</v>
      </c>
    </row>
    <row r="588" spans="1:7" ht="28.8">
      <c r="A588" s="154" t="s">
        <v>2805</v>
      </c>
      <c r="B588" s="143" t="s">
        <v>2784</v>
      </c>
      <c r="C588" s="143" t="s">
        <v>3928</v>
      </c>
      <c r="D588" s="143" t="s">
        <v>46</v>
      </c>
      <c r="E588" s="144">
        <v>3</v>
      </c>
      <c r="F588" s="155"/>
      <c r="G588" s="146">
        <f t="shared" si="13"/>
        <v>0</v>
      </c>
    </row>
    <row r="589" spans="1:7" ht="28.8">
      <c r="A589" s="154" t="s">
        <v>2806</v>
      </c>
      <c r="B589" s="143" t="s">
        <v>3031</v>
      </c>
      <c r="C589" s="143" t="s">
        <v>3929</v>
      </c>
      <c r="D589" s="143" t="s">
        <v>198</v>
      </c>
      <c r="E589" s="144">
        <v>0</v>
      </c>
      <c r="F589" s="155" t="s">
        <v>3963</v>
      </c>
      <c r="G589" s="155" t="s">
        <v>3963</v>
      </c>
    </row>
    <row r="590" spans="1:7" ht="28.8">
      <c r="A590" s="154" t="s">
        <v>2807</v>
      </c>
      <c r="B590" s="143" t="s">
        <v>3930</v>
      </c>
      <c r="C590" s="143" t="s">
        <v>2808</v>
      </c>
      <c r="D590" s="143" t="s">
        <v>198</v>
      </c>
      <c r="E590" s="144">
        <v>1</v>
      </c>
      <c r="F590" s="155"/>
      <c r="G590" s="146">
        <f t="shared" si="13"/>
        <v>0</v>
      </c>
    </row>
    <row r="591" spans="1:7" ht="28.8">
      <c r="A591" s="154" t="s">
        <v>2809</v>
      </c>
      <c r="B591" s="143" t="s">
        <v>3931</v>
      </c>
      <c r="C591" s="143" t="s">
        <v>2810</v>
      </c>
      <c r="D591" s="143" t="s">
        <v>198</v>
      </c>
      <c r="E591" s="144">
        <v>1</v>
      </c>
      <c r="F591" s="155"/>
      <c r="G591" s="146">
        <f t="shared" si="13"/>
        <v>0</v>
      </c>
    </row>
    <row r="592" spans="1:7" ht="28.8">
      <c r="A592" s="154" t="s">
        <v>2811</v>
      </c>
      <c r="B592" s="143" t="s">
        <v>2773</v>
      </c>
      <c r="C592" s="143" t="s">
        <v>3932</v>
      </c>
      <c r="D592" s="143" t="s">
        <v>2775</v>
      </c>
      <c r="E592" s="144">
        <v>720</v>
      </c>
      <c r="F592" s="155"/>
      <c r="G592" s="146">
        <f t="shared" si="13"/>
        <v>0</v>
      </c>
    </row>
    <row r="593" spans="1:7" ht="28.8">
      <c r="A593" s="154" t="s">
        <v>2812</v>
      </c>
      <c r="B593" s="143" t="s">
        <v>2813</v>
      </c>
      <c r="C593" s="143" t="s">
        <v>3933</v>
      </c>
      <c r="D593" s="143" t="s">
        <v>737</v>
      </c>
      <c r="E593" s="144">
        <v>9</v>
      </c>
      <c r="F593" s="155"/>
      <c r="G593" s="146">
        <f t="shared" si="13"/>
        <v>0</v>
      </c>
    </row>
    <row r="594" spans="1:7" ht="28.8">
      <c r="A594" s="154" t="s">
        <v>2814</v>
      </c>
      <c r="B594" s="143" t="s">
        <v>2815</v>
      </c>
      <c r="C594" s="143" t="s">
        <v>3934</v>
      </c>
      <c r="D594" s="143" t="s">
        <v>737</v>
      </c>
      <c r="E594" s="144">
        <v>9</v>
      </c>
      <c r="F594" s="155"/>
      <c r="G594" s="146">
        <f t="shared" si="13"/>
        <v>0</v>
      </c>
    </row>
    <row r="595" spans="1:7" ht="28.8">
      <c r="A595" s="154" t="s">
        <v>2816</v>
      </c>
      <c r="B595" s="143" t="s">
        <v>2817</v>
      </c>
      <c r="C595" s="143" t="s">
        <v>3935</v>
      </c>
      <c r="D595" s="143" t="s">
        <v>198</v>
      </c>
      <c r="E595" s="144">
        <v>9</v>
      </c>
      <c r="F595" s="155"/>
      <c r="G595" s="146">
        <f t="shared" si="13"/>
        <v>0</v>
      </c>
    </row>
    <row r="596" spans="1:7" ht="28.8">
      <c r="A596" s="154" t="s">
        <v>2818</v>
      </c>
      <c r="B596" s="143" t="s">
        <v>2819</v>
      </c>
      <c r="C596" s="143" t="s">
        <v>3936</v>
      </c>
      <c r="D596" s="143" t="s">
        <v>198</v>
      </c>
      <c r="E596" s="144">
        <v>9</v>
      </c>
      <c r="F596" s="155"/>
      <c r="G596" s="146">
        <f t="shared" si="13"/>
        <v>0</v>
      </c>
    </row>
    <row r="597" spans="1:7" ht="28.8">
      <c r="A597" s="154" t="s">
        <v>2820</v>
      </c>
      <c r="B597" s="143" t="s">
        <v>2791</v>
      </c>
      <c r="C597" s="143" t="s">
        <v>3937</v>
      </c>
      <c r="D597" s="143" t="s">
        <v>46</v>
      </c>
      <c r="E597" s="144">
        <v>6</v>
      </c>
      <c r="F597" s="155"/>
      <c r="G597" s="146">
        <f t="shared" si="13"/>
        <v>0</v>
      </c>
    </row>
    <row r="598" spans="1:7" ht="28.8">
      <c r="A598" s="154" t="s">
        <v>2821</v>
      </c>
      <c r="B598" s="143" t="s">
        <v>2822</v>
      </c>
      <c r="C598" s="143" t="s">
        <v>3938</v>
      </c>
      <c r="D598" s="143" t="s">
        <v>46</v>
      </c>
      <c r="E598" s="144">
        <v>6</v>
      </c>
      <c r="F598" s="155"/>
      <c r="G598" s="146">
        <f t="shared" si="13"/>
        <v>0</v>
      </c>
    </row>
    <row r="599" spans="1:7" ht="28.8">
      <c r="A599" s="154" t="s">
        <v>2823</v>
      </c>
      <c r="B599" s="143" t="s">
        <v>3031</v>
      </c>
      <c r="C599" s="143" t="s">
        <v>3387</v>
      </c>
      <c r="D599" s="143" t="s">
        <v>198</v>
      </c>
      <c r="E599" s="144">
        <v>0</v>
      </c>
      <c r="F599" s="155" t="s">
        <v>3963</v>
      </c>
      <c r="G599" s="155" t="s">
        <v>3963</v>
      </c>
    </row>
    <row r="600" spans="1:7" ht="28.8">
      <c r="A600" s="154" t="s">
        <v>2824</v>
      </c>
      <c r="B600" s="143" t="s">
        <v>2791</v>
      </c>
      <c r="C600" s="143" t="s">
        <v>3939</v>
      </c>
      <c r="D600" s="143" t="s">
        <v>46</v>
      </c>
      <c r="E600" s="144">
        <v>4</v>
      </c>
      <c r="F600" s="155"/>
      <c r="G600" s="146">
        <f t="shared" si="13"/>
        <v>0</v>
      </c>
    </row>
    <row r="601" spans="1:7" ht="28.8">
      <c r="A601" s="154" t="s">
        <v>2825</v>
      </c>
      <c r="B601" s="143" t="s">
        <v>2822</v>
      </c>
      <c r="C601" s="143" t="s">
        <v>3940</v>
      </c>
      <c r="D601" s="143" t="s">
        <v>46</v>
      </c>
      <c r="E601" s="144">
        <v>4</v>
      </c>
      <c r="F601" s="155"/>
      <c r="G601" s="146">
        <f t="shared" si="13"/>
        <v>0</v>
      </c>
    </row>
    <row r="602" spans="1:7" ht="28.8">
      <c r="A602" s="154" t="s">
        <v>2826</v>
      </c>
      <c r="B602" s="143" t="s">
        <v>3031</v>
      </c>
      <c r="C602" s="143" t="s">
        <v>3388</v>
      </c>
      <c r="D602" s="143" t="s">
        <v>198</v>
      </c>
      <c r="E602" s="144">
        <v>0</v>
      </c>
      <c r="F602" s="155" t="s">
        <v>3963</v>
      </c>
      <c r="G602" s="155" t="s">
        <v>3963</v>
      </c>
    </row>
    <row r="603" spans="1:7" ht="28.8">
      <c r="A603" s="154" t="s">
        <v>2827</v>
      </c>
      <c r="B603" s="143" t="s">
        <v>2791</v>
      </c>
      <c r="C603" s="143" t="s">
        <v>3941</v>
      </c>
      <c r="D603" s="143" t="s">
        <v>46</v>
      </c>
      <c r="E603" s="144">
        <v>2</v>
      </c>
      <c r="F603" s="155"/>
      <c r="G603" s="146">
        <f t="shared" si="13"/>
        <v>0</v>
      </c>
    </row>
    <row r="604" spans="1:7" ht="28.8">
      <c r="A604" s="154" t="s">
        <v>2828</v>
      </c>
      <c r="B604" s="143" t="s">
        <v>2822</v>
      </c>
      <c r="C604" s="143" t="s">
        <v>3942</v>
      </c>
      <c r="D604" s="143" t="s">
        <v>46</v>
      </c>
      <c r="E604" s="144">
        <v>4</v>
      </c>
      <c r="F604" s="155"/>
      <c r="G604" s="146">
        <f t="shared" si="13"/>
        <v>0</v>
      </c>
    </row>
    <row r="605" spans="1:7" ht="28.8">
      <c r="A605" s="154" t="s">
        <v>2829</v>
      </c>
      <c r="B605" s="143" t="s">
        <v>3031</v>
      </c>
      <c r="C605" s="143" t="s">
        <v>3389</v>
      </c>
      <c r="D605" s="143" t="s">
        <v>198</v>
      </c>
      <c r="E605" s="144">
        <v>0</v>
      </c>
      <c r="F605" s="155" t="s">
        <v>3963</v>
      </c>
      <c r="G605" s="155" t="s">
        <v>3963</v>
      </c>
    </row>
    <row r="606" spans="1:7" ht="28.8">
      <c r="A606" s="154" t="s">
        <v>2830</v>
      </c>
      <c r="B606" s="143" t="s">
        <v>2791</v>
      </c>
      <c r="C606" s="143" t="s">
        <v>3943</v>
      </c>
      <c r="D606" s="143" t="s">
        <v>46</v>
      </c>
      <c r="E606" s="144">
        <v>1</v>
      </c>
      <c r="F606" s="155"/>
      <c r="G606" s="146">
        <f t="shared" si="13"/>
        <v>0</v>
      </c>
    </row>
    <row r="607" spans="1:7" ht="28.8">
      <c r="A607" s="154" t="s">
        <v>2831</v>
      </c>
      <c r="B607" s="143" t="s">
        <v>2822</v>
      </c>
      <c r="C607" s="143" t="s">
        <v>3944</v>
      </c>
      <c r="D607" s="143" t="s">
        <v>46</v>
      </c>
      <c r="E607" s="144">
        <v>1</v>
      </c>
      <c r="F607" s="155"/>
      <c r="G607" s="146">
        <f t="shared" si="13"/>
        <v>0</v>
      </c>
    </row>
    <row r="608" spans="1:7" ht="28.8">
      <c r="A608" s="154" t="s">
        <v>2832</v>
      </c>
      <c r="B608" s="143" t="s">
        <v>3031</v>
      </c>
      <c r="C608" s="143" t="s">
        <v>3390</v>
      </c>
      <c r="D608" s="143" t="s">
        <v>198</v>
      </c>
      <c r="E608" s="144">
        <v>0</v>
      </c>
      <c r="F608" s="155" t="s">
        <v>3963</v>
      </c>
      <c r="G608" s="155" t="s">
        <v>3963</v>
      </c>
    </row>
    <row r="609" spans="1:7" ht="28.8">
      <c r="A609" s="154" t="s">
        <v>2833</v>
      </c>
      <c r="B609" s="143" t="s">
        <v>2791</v>
      </c>
      <c r="C609" s="143" t="s">
        <v>3945</v>
      </c>
      <c r="D609" s="143" t="s">
        <v>46</v>
      </c>
      <c r="E609" s="144">
        <v>1</v>
      </c>
      <c r="F609" s="155"/>
      <c r="G609" s="146">
        <f t="shared" si="13"/>
        <v>0</v>
      </c>
    </row>
    <row r="610" spans="1:7" ht="28.8">
      <c r="A610" s="154" t="s">
        <v>2834</v>
      </c>
      <c r="B610" s="143" t="s">
        <v>2822</v>
      </c>
      <c r="C610" s="143" t="s">
        <v>3946</v>
      </c>
      <c r="D610" s="143" t="s">
        <v>46</v>
      </c>
      <c r="E610" s="144">
        <v>1</v>
      </c>
      <c r="F610" s="155"/>
      <c r="G610" s="146">
        <f t="shared" si="13"/>
        <v>0</v>
      </c>
    </row>
    <row r="611" spans="1:7" ht="28.8">
      <c r="A611" s="154" t="s">
        <v>2835</v>
      </c>
      <c r="B611" s="143" t="s">
        <v>2822</v>
      </c>
      <c r="C611" s="143" t="s">
        <v>3947</v>
      </c>
      <c r="D611" s="143" t="s">
        <v>46</v>
      </c>
      <c r="E611" s="144">
        <v>2</v>
      </c>
      <c r="F611" s="155"/>
      <c r="G611" s="146">
        <f t="shared" si="13"/>
        <v>0</v>
      </c>
    </row>
    <row r="612" spans="1:7" ht="28.8">
      <c r="A612" s="154" t="s">
        <v>2836</v>
      </c>
      <c r="B612" s="143" t="s">
        <v>3031</v>
      </c>
      <c r="C612" s="143" t="s">
        <v>3391</v>
      </c>
      <c r="D612" s="143" t="s">
        <v>198</v>
      </c>
      <c r="E612" s="144">
        <v>0</v>
      </c>
      <c r="F612" s="155" t="s">
        <v>3963</v>
      </c>
      <c r="G612" s="155" t="s">
        <v>3963</v>
      </c>
    </row>
    <row r="613" spans="1:7" ht="28.8">
      <c r="A613" s="154" t="s">
        <v>2837</v>
      </c>
      <c r="B613" s="143" t="s">
        <v>2773</v>
      </c>
      <c r="C613" s="143" t="s">
        <v>3948</v>
      </c>
      <c r="D613" s="143" t="s">
        <v>2775</v>
      </c>
      <c r="E613" s="144">
        <v>400</v>
      </c>
      <c r="F613" s="155"/>
      <c r="G613" s="146">
        <f t="shared" si="13"/>
        <v>0</v>
      </c>
    </row>
    <row r="614" spans="1:7" ht="28.8">
      <c r="A614" s="154" t="s">
        <v>2838</v>
      </c>
      <c r="B614" s="143" t="s">
        <v>2839</v>
      </c>
      <c r="C614" s="143" t="s">
        <v>3949</v>
      </c>
      <c r="D614" s="143" t="s">
        <v>198</v>
      </c>
      <c r="E614" s="144">
        <v>1</v>
      </c>
      <c r="F614" s="155"/>
      <c r="G614" s="146">
        <f t="shared" si="13"/>
        <v>0</v>
      </c>
    </row>
    <row r="615" spans="1:7" ht="28.8">
      <c r="A615" s="154" t="s">
        <v>2840</v>
      </c>
      <c r="B615" s="143" t="s">
        <v>3950</v>
      </c>
      <c r="C615" s="143" t="s">
        <v>2841</v>
      </c>
      <c r="D615" s="143" t="s">
        <v>198</v>
      </c>
      <c r="E615" s="144">
        <v>1</v>
      </c>
      <c r="F615" s="155"/>
      <c r="G615" s="146">
        <f t="shared" si="13"/>
        <v>0</v>
      </c>
    </row>
    <row r="616" spans="1:7" ht="28.8">
      <c r="A616" s="154" t="s">
        <v>2842</v>
      </c>
      <c r="B616" s="143" t="s">
        <v>3950</v>
      </c>
      <c r="C616" s="143" t="s">
        <v>2843</v>
      </c>
      <c r="D616" s="143" t="s">
        <v>198</v>
      </c>
      <c r="E616" s="144">
        <v>1</v>
      </c>
      <c r="F616" s="155"/>
      <c r="G616" s="146">
        <f t="shared" si="13"/>
        <v>0</v>
      </c>
    </row>
    <row r="617" spans="1:7" ht="28.8">
      <c r="A617" s="154" t="s">
        <v>2844</v>
      </c>
      <c r="B617" s="143" t="s">
        <v>2813</v>
      </c>
      <c r="C617" s="143" t="s">
        <v>3951</v>
      </c>
      <c r="D617" s="143" t="s">
        <v>198</v>
      </c>
      <c r="E617" s="144">
        <v>8</v>
      </c>
      <c r="F617" s="155"/>
      <c r="G617" s="146">
        <f t="shared" si="13"/>
        <v>0</v>
      </c>
    </row>
    <row r="618" spans="1:7" ht="28.8">
      <c r="A618" s="154" t="s">
        <v>2845</v>
      </c>
      <c r="B618" s="143" t="s">
        <v>2815</v>
      </c>
      <c r="C618" s="143" t="s">
        <v>3952</v>
      </c>
      <c r="D618" s="143" t="s">
        <v>737</v>
      </c>
      <c r="E618" s="144">
        <v>8</v>
      </c>
      <c r="F618" s="155"/>
      <c r="G618" s="146">
        <f t="shared" si="13"/>
        <v>0</v>
      </c>
    </row>
    <row r="619" spans="1:7" ht="28.8">
      <c r="A619" s="154" t="s">
        <v>2846</v>
      </c>
      <c r="B619" s="143" t="s">
        <v>2817</v>
      </c>
      <c r="C619" s="143" t="s">
        <v>3953</v>
      </c>
      <c r="D619" s="143" t="s">
        <v>198</v>
      </c>
      <c r="E619" s="144">
        <v>8</v>
      </c>
      <c r="F619" s="155"/>
      <c r="G619" s="146">
        <f t="shared" si="13"/>
        <v>0</v>
      </c>
    </row>
    <row r="620" spans="1:7" ht="28.8">
      <c r="A620" s="154" t="s">
        <v>2847</v>
      </c>
      <c r="B620" s="143" t="s">
        <v>2819</v>
      </c>
      <c r="C620" s="143" t="s">
        <v>3954</v>
      </c>
      <c r="D620" s="143" t="s">
        <v>198</v>
      </c>
      <c r="E620" s="144">
        <v>8</v>
      </c>
      <c r="F620" s="155"/>
      <c r="G620" s="146">
        <f t="shared" si="13"/>
        <v>0</v>
      </c>
    </row>
    <row r="621" spans="1:7" ht="28.8">
      <c r="A621" s="154" t="s">
        <v>2848</v>
      </c>
      <c r="B621" s="143" t="s">
        <v>2849</v>
      </c>
      <c r="C621" s="143" t="s">
        <v>3339</v>
      </c>
      <c r="D621" s="143" t="s">
        <v>56</v>
      </c>
      <c r="E621" s="144">
        <v>164</v>
      </c>
      <c r="F621" s="155"/>
      <c r="G621" s="146">
        <f t="shared" si="13"/>
        <v>0</v>
      </c>
    </row>
    <row r="622" spans="1:7" ht="28.8">
      <c r="A622" s="154" t="s">
        <v>2850</v>
      </c>
      <c r="B622" s="143" t="s">
        <v>2849</v>
      </c>
      <c r="C622" s="143" t="s">
        <v>3340</v>
      </c>
      <c r="D622" s="143" t="s">
        <v>56</v>
      </c>
      <c r="E622" s="144">
        <v>629</v>
      </c>
      <c r="F622" s="155"/>
      <c r="G622" s="146">
        <f t="shared" si="13"/>
        <v>0</v>
      </c>
    </row>
    <row r="623" spans="1:7" ht="28.8">
      <c r="A623" s="154" t="s">
        <v>2851</v>
      </c>
      <c r="B623" s="143" t="s">
        <v>2849</v>
      </c>
      <c r="C623" s="143" t="s">
        <v>3341</v>
      </c>
      <c r="D623" s="143" t="s">
        <v>56</v>
      </c>
      <c r="E623" s="144">
        <v>251</v>
      </c>
      <c r="F623" s="155"/>
      <c r="G623" s="146">
        <f t="shared" si="13"/>
        <v>0</v>
      </c>
    </row>
    <row r="624" spans="1:7" ht="28.8">
      <c r="A624" s="154" t="s">
        <v>2852</v>
      </c>
      <c r="B624" s="143" t="s">
        <v>2853</v>
      </c>
      <c r="C624" s="143" t="s">
        <v>3342</v>
      </c>
      <c r="D624" s="143" t="s">
        <v>56</v>
      </c>
      <c r="E624" s="144">
        <v>641</v>
      </c>
      <c r="F624" s="155"/>
      <c r="G624" s="146">
        <f t="shared" si="13"/>
        <v>0</v>
      </c>
    </row>
    <row r="625" spans="1:7" ht="28.8">
      <c r="A625" s="154" t="s">
        <v>2854</v>
      </c>
      <c r="B625" s="143" t="s">
        <v>2855</v>
      </c>
      <c r="C625" s="143" t="s">
        <v>3343</v>
      </c>
      <c r="D625" s="143" t="s">
        <v>56</v>
      </c>
      <c r="E625" s="144">
        <v>180</v>
      </c>
      <c r="F625" s="155"/>
      <c r="G625" s="146">
        <f t="shared" si="13"/>
        <v>0</v>
      </c>
    </row>
    <row r="626" spans="1:7" ht="28.8">
      <c r="A626" s="154" t="s">
        <v>2856</v>
      </c>
      <c r="B626" s="143" t="s">
        <v>2857</v>
      </c>
      <c r="C626" s="143" t="s">
        <v>3955</v>
      </c>
      <c r="D626" s="143" t="s">
        <v>56</v>
      </c>
      <c r="E626" s="144">
        <v>87</v>
      </c>
      <c r="F626" s="155"/>
      <c r="G626" s="146">
        <f t="shared" si="13"/>
        <v>0</v>
      </c>
    </row>
    <row r="627" spans="1:7" ht="28.8">
      <c r="A627" s="154" t="s">
        <v>2858</v>
      </c>
      <c r="B627" s="143" t="s">
        <v>2859</v>
      </c>
      <c r="C627" s="143" t="s">
        <v>3344</v>
      </c>
      <c r="D627" s="143" t="s">
        <v>56</v>
      </c>
      <c r="E627" s="144">
        <v>313</v>
      </c>
      <c r="F627" s="155"/>
      <c r="G627" s="146">
        <f t="shared" si="13"/>
        <v>0</v>
      </c>
    </row>
    <row r="628" spans="1:7" ht="28.8">
      <c r="A628" s="154" t="s">
        <v>2860</v>
      </c>
      <c r="B628" s="143" t="s">
        <v>2861</v>
      </c>
      <c r="C628" s="143" t="s">
        <v>3956</v>
      </c>
      <c r="D628" s="143" t="s">
        <v>56</v>
      </c>
      <c r="E628" s="144">
        <v>164</v>
      </c>
      <c r="F628" s="155"/>
      <c r="G628" s="146">
        <f t="shared" si="13"/>
        <v>0</v>
      </c>
    </row>
    <row r="629" spans="1:7" ht="28.8">
      <c r="A629" s="154" t="s">
        <v>2862</v>
      </c>
      <c r="B629" s="143" t="s">
        <v>2861</v>
      </c>
      <c r="C629" s="143" t="s">
        <v>3957</v>
      </c>
      <c r="D629" s="143" t="s">
        <v>56</v>
      </c>
      <c r="E629" s="144">
        <v>629</v>
      </c>
      <c r="F629" s="155"/>
      <c r="G629" s="146">
        <f t="shared" si="13"/>
        <v>0</v>
      </c>
    </row>
    <row r="630" spans="1:7" ht="28.8">
      <c r="A630" s="154" t="s">
        <v>2863</v>
      </c>
      <c r="B630" s="143" t="s">
        <v>2861</v>
      </c>
      <c r="C630" s="143" t="s">
        <v>3958</v>
      </c>
      <c r="D630" s="143" t="s">
        <v>56</v>
      </c>
      <c r="E630" s="144">
        <v>251</v>
      </c>
      <c r="F630" s="155"/>
      <c r="G630" s="146">
        <f t="shared" si="13"/>
        <v>0</v>
      </c>
    </row>
    <row r="631" spans="1:7" ht="28.8">
      <c r="A631" s="154" t="s">
        <v>2864</v>
      </c>
      <c r="B631" s="143" t="s">
        <v>2861</v>
      </c>
      <c r="C631" s="143" t="s">
        <v>3959</v>
      </c>
      <c r="D631" s="143" t="s">
        <v>56</v>
      </c>
      <c r="E631" s="144">
        <v>641</v>
      </c>
      <c r="F631" s="155"/>
      <c r="G631" s="146">
        <f t="shared" si="13"/>
        <v>0</v>
      </c>
    </row>
    <row r="632" spans="1:7" ht="28.8">
      <c r="A632" s="154" t="s">
        <v>2865</v>
      </c>
      <c r="B632" s="143" t="s">
        <v>2861</v>
      </c>
      <c r="C632" s="143" t="s">
        <v>3960</v>
      </c>
      <c r="D632" s="143" t="s">
        <v>56</v>
      </c>
      <c r="E632" s="144">
        <v>180</v>
      </c>
      <c r="F632" s="155"/>
      <c r="G632" s="146">
        <f aca="true" t="shared" si="14" ref="G632:G633">F632*E632</f>
        <v>0</v>
      </c>
    </row>
    <row r="633" spans="1:7" ht="28.8">
      <c r="A633" s="154" t="s">
        <v>2866</v>
      </c>
      <c r="B633" s="143" t="s">
        <v>2861</v>
      </c>
      <c r="C633" s="143" t="s">
        <v>3961</v>
      </c>
      <c r="D633" s="143" t="s">
        <v>56</v>
      </c>
      <c r="E633" s="144">
        <v>87</v>
      </c>
      <c r="F633" s="155"/>
      <c r="G633" s="146">
        <f t="shared" si="14"/>
        <v>0</v>
      </c>
    </row>
    <row r="634" spans="1:7" ht="37.5" customHeight="1">
      <c r="A634" s="154" t="s">
        <v>2867</v>
      </c>
      <c r="B634" s="143" t="s">
        <v>2861</v>
      </c>
      <c r="C634" s="143" t="s">
        <v>3962</v>
      </c>
      <c r="D634" s="143" t="s">
        <v>56</v>
      </c>
      <c r="E634" s="144">
        <v>313</v>
      </c>
      <c r="F634" s="155"/>
      <c r="G634" s="146">
        <f>F634*E634</f>
        <v>0</v>
      </c>
    </row>
    <row r="635" spans="1:7" ht="32.25" customHeight="1">
      <c r="A635" s="186" t="s">
        <v>3206</v>
      </c>
      <c r="B635" s="187"/>
      <c r="C635" s="187"/>
      <c r="D635" s="187"/>
      <c r="E635" s="187"/>
      <c r="F635" s="188"/>
      <c r="G635" s="147">
        <f>SUM(G567:G634)</f>
        <v>0</v>
      </c>
    </row>
    <row r="636" spans="1:7" ht="38.25" customHeight="1">
      <c r="A636" s="186" t="s">
        <v>3071</v>
      </c>
      <c r="B636" s="187"/>
      <c r="C636" s="187"/>
      <c r="D636" s="187"/>
      <c r="E636" s="187"/>
      <c r="F636" s="188"/>
      <c r="G636" s="147">
        <f>SUM(G635,G565)</f>
        <v>0</v>
      </c>
    </row>
    <row r="637" spans="1:7" ht="15">
      <c r="A637" s="201" t="s">
        <v>3354</v>
      </c>
      <c r="B637" s="202"/>
      <c r="C637" s="202"/>
      <c r="D637" s="202"/>
      <c r="E637" s="202"/>
      <c r="F637" s="203"/>
      <c r="G637" s="148">
        <f>SUM(G57,G191,G402,G636)</f>
        <v>0</v>
      </c>
    </row>
    <row r="639" spans="8:9" ht="15">
      <c r="H639" s="5"/>
      <c r="I639" s="5"/>
    </row>
    <row r="640" spans="1:9" ht="30" customHeight="1">
      <c r="A640"/>
      <c r="B640"/>
      <c r="C640"/>
      <c r="D640"/>
      <c r="E640" s="20"/>
      <c r="F640" s="161"/>
      <c r="G640" s="1"/>
      <c r="H640" s="5"/>
      <c r="I640" s="5"/>
    </row>
    <row r="641" spans="1:7" ht="15">
      <c r="A641"/>
      <c r="B641"/>
      <c r="C641"/>
      <c r="D641"/>
      <c r="E641" s="20"/>
      <c r="F641" s="200" t="s">
        <v>3311</v>
      </c>
      <c r="G641" s="200"/>
    </row>
  </sheetData>
  <mergeCells count="43">
    <mergeCell ref="A127:F127"/>
    <mergeCell ref="A1:G1"/>
    <mergeCell ref="A2:G2"/>
    <mergeCell ref="A3:G3"/>
    <mergeCell ref="B5:C5"/>
    <mergeCell ref="B6:C6"/>
    <mergeCell ref="B7:C7"/>
    <mergeCell ref="A57:F57"/>
    <mergeCell ref="B58:C58"/>
    <mergeCell ref="B59:C59"/>
    <mergeCell ref="A104:F104"/>
    <mergeCell ref="B105:C105"/>
    <mergeCell ref="A288:F288"/>
    <mergeCell ref="B128:C128"/>
    <mergeCell ref="A156:F156"/>
    <mergeCell ref="B157:C157"/>
    <mergeCell ref="A173:F173"/>
    <mergeCell ref="B174:C174"/>
    <mergeCell ref="A180:F180"/>
    <mergeCell ref="B181:C181"/>
    <mergeCell ref="A190:F190"/>
    <mergeCell ref="A191:F191"/>
    <mergeCell ref="B192:C192"/>
    <mergeCell ref="B193:C193"/>
    <mergeCell ref="B561:C561"/>
    <mergeCell ref="B289:C289"/>
    <mergeCell ref="A350:F350"/>
    <mergeCell ref="B351:C351"/>
    <mergeCell ref="A401:F401"/>
    <mergeCell ref="A402:F402"/>
    <mergeCell ref="B403:C403"/>
    <mergeCell ref="B404:C404"/>
    <mergeCell ref="B405:C405"/>
    <mergeCell ref="A525:F525"/>
    <mergeCell ref="B526:C526"/>
    <mergeCell ref="A560:F560"/>
    <mergeCell ref="F641:G641"/>
    <mergeCell ref="A564:F564"/>
    <mergeCell ref="A565:F565"/>
    <mergeCell ref="B566:C566"/>
    <mergeCell ref="A635:F635"/>
    <mergeCell ref="A636:F636"/>
    <mergeCell ref="A637:F637"/>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headerFoot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B7695-7812-45CC-93E9-9326032BDEA6}">
  <sheetPr>
    <tabColor rgb="FF92D050"/>
    <pageSetUpPr fitToPage="1"/>
  </sheetPr>
  <dimension ref="A1:I285"/>
  <sheetViews>
    <sheetView workbookViewId="0" topLeftCell="A278">
      <selection activeCell="B225" sqref="B225:C225"/>
    </sheetView>
  </sheetViews>
  <sheetFormatPr defaultColWidth="9.140625" defaultRowHeight="15"/>
  <cols>
    <col min="1" max="1" width="5.140625" style="31" customWidth="1"/>
    <col min="2" max="2" width="19.140625" style="0" customWidth="1"/>
    <col min="3" max="3" width="56.7109375" style="3" customWidth="1"/>
    <col min="4" max="4" width="7.28125" style="4" bestFit="1" customWidth="1"/>
    <col min="5" max="5" width="12.00390625" style="4" customWidth="1"/>
    <col min="6" max="6" width="15.57421875" style="5" customWidth="1"/>
    <col min="7" max="7" width="19.00390625" style="5" customWidth="1"/>
  </cols>
  <sheetData>
    <row r="1" spans="1:7" ht="25.8">
      <c r="A1" s="195" t="s">
        <v>3363</v>
      </c>
      <c r="B1" s="195"/>
      <c r="C1" s="195"/>
      <c r="D1" s="195"/>
      <c r="E1" s="195"/>
      <c r="F1" s="195"/>
      <c r="G1" s="195"/>
    </row>
    <row r="2" spans="1:7" ht="36.75" customHeight="1">
      <c r="A2" s="204" t="s">
        <v>3244</v>
      </c>
      <c r="B2" s="204"/>
      <c r="C2" s="204"/>
      <c r="D2" s="204"/>
      <c r="E2" s="204"/>
      <c r="F2" s="204"/>
      <c r="G2" s="204"/>
    </row>
    <row r="3" spans="1:7" ht="27.75" customHeight="1">
      <c r="A3" s="180" t="s">
        <v>3266</v>
      </c>
      <c r="B3" s="180"/>
      <c r="C3" s="180"/>
      <c r="D3" s="180"/>
      <c r="E3" s="180"/>
      <c r="F3" s="180"/>
      <c r="G3" s="180"/>
    </row>
    <row r="4" spans="1:7" ht="28.8">
      <c r="A4" s="22" t="s">
        <v>0</v>
      </c>
      <c r="B4" s="22" t="s">
        <v>1</v>
      </c>
      <c r="C4" s="22" t="s">
        <v>687</v>
      </c>
      <c r="D4" s="22" t="s">
        <v>688</v>
      </c>
      <c r="E4" s="22" t="s">
        <v>689</v>
      </c>
      <c r="F4" s="110" t="s">
        <v>3032</v>
      </c>
      <c r="G4" s="110" t="s">
        <v>3267</v>
      </c>
    </row>
    <row r="5" spans="1:7" s="11" customFormat="1" ht="15">
      <c r="A5" s="59" t="s">
        <v>3065</v>
      </c>
      <c r="B5" s="214" t="s">
        <v>3269</v>
      </c>
      <c r="C5" s="215"/>
      <c r="D5" s="83"/>
      <c r="E5" s="83"/>
      <c r="F5" s="61"/>
      <c r="G5" s="61"/>
    </row>
    <row r="6" spans="1:7" s="11" customFormat="1" ht="34.2" customHeight="1">
      <c r="A6" s="102"/>
      <c r="B6" s="207" t="s">
        <v>3974</v>
      </c>
      <c r="C6" s="208"/>
      <c r="D6" s="58"/>
      <c r="E6" s="58"/>
      <c r="F6" s="56"/>
      <c r="G6" s="56"/>
    </row>
    <row r="7" spans="1:7" s="11" customFormat="1" ht="19.2" customHeight="1">
      <c r="A7" s="154" t="s">
        <v>2</v>
      </c>
      <c r="B7" s="143" t="s">
        <v>1620</v>
      </c>
      <c r="C7" s="143" t="s">
        <v>3966</v>
      </c>
      <c r="D7" s="143" t="s">
        <v>46</v>
      </c>
      <c r="E7" s="144">
        <v>1</v>
      </c>
      <c r="F7" s="155"/>
      <c r="G7" s="146">
        <f>F7*E7</f>
        <v>0</v>
      </c>
    </row>
    <row r="8" spans="1:7" s="11" customFormat="1" ht="22.2" customHeight="1">
      <c r="A8" s="154" t="s">
        <v>6</v>
      </c>
      <c r="B8" s="143" t="s">
        <v>1621</v>
      </c>
      <c r="C8" s="143" t="s">
        <v>1622</v>
      </c>
      <c r="D8" s="143" t="s">
        <v>46</v>
      </c>
      <c r="E8" s="144">
        <v>5</v>
      </c>
      <c r="F8" s="155"/>
      <c r="G8" s="146">
        <f>F8*E8</f>
        <v>0</v>
      </c>
    </row>
    <row r="9" spans="1:7" s="11" customFormat="1" ht="37.2" customHeight="1">
      <c r="A9" s="154" t="s">
        <v>10</v>
      </c>
      <c r="B9" s="143" t="s">
        <v>1623</v>
      </c>
      <c r="C9" s="143" t="s">
        <v>1624</v>
      </c>
      <c r="D9" s="143" t="s">
        <v>56</v>
      </c>
      <c r="E9" s="144">
        <v>395</v>
      </c>
      <c r="F9" s="155"/>
      <c r="G9" s="146">
        <f aca="true" t="shared" si="0" ref="G9:G17">F9*E9</f>
        <v>0</v>
      </c>
    </row>
    <row r="10" spans="1:7" s="11" customFormat="1" ht="28.8">
      <c r="A10" s="154" t="s">
        <v>1025</v>
      </c>
      <c r="B10" s="143" t="s">
        <v>1625</v>
      </c>
      <c r="C10" s="143" t="s">
        <v>1626</v>
      </c>
      <c r="D10" s="143" t="s">
        <v>56</v>
      </c>
      <c r="E10" s="144">
        <v>315</v>
      </c>
      <c r="F10" s="155"/>
      <c r="G10" s="146">
        <f t="shared" si="0"/>
        <v>0</v>
      </c>
    </row>
    <row r="11" spans="1:7" s="11" customFormat="1" ht="20.4" customHeight="1">
      <c r="A11" s="154" t="s">
        <v>1028</v>
      </c>
      <c r="B11" s="143" t="s">
        <v>1627</v>
      </c>
      <c r="C11" s="143" t="s">
        <v>1628</v>
      </c>
      <c r="D11" s="143" t="s">
        <v>56</v>
      </c>
      <c r="E11" s="144">
        <v>395</v>
      </c>
      <c r="F11" s="155"/>
      <c r="G11" s="146">
        <f t="shared" si="0"/>
        <v>0</v>
      </c>
    </row>
    <row r="12" spans="1:7" s="11" customFormat="1" ht="34.8" customHeight="1">
      <c r="A12" s="154" t="s">
        <v>1031</v>
      </c>
      <c r="B12" s="143" t="s">
        <v>1629</v>
      </c>
      <c r="C12" s="143" t="s">
        <v>1630</v>
      </c>
      <c r="D12" s="143" t="s">
        <v>56</v>
      </c>
      <c r="E12" s="144">
        <v>235</v>
      </c>
      <c r="F12" s="155"/>
      <c r="G12" s="146">
        <f t="shared" si="0"/>
        <v>0</v>
      </c>
    </row>
    <row r="13" spans="1:7" s="11" customFormat="1" ht="19.2" customHeight="1">
      <c r="A13" s="154" t="s">
        <v>1033</v>
      </c>
      <c r="B13" s="143" t="s">
        <v>1631</v>
      </c>
      <c r="C13" s="143" t="s">
        <v>1632</v>
      </c>
      <c r="D13" s="143" t="s">
        <v>46</v>
      </c>
      <c r="E13" s="144">
        <v>5</v>
      </c>
      <c r="F13" s="155"/>
      <c r="G13" s="146">
        <f t="shared" si="0"/>
        <v>0</v>
      </c>
    </row>
    <row r="14" spans="1:7" s="11" customFormat="1" ht="19.2" customHeight="1">
      <c r="A14" s="154" t="s">
        <v>1035</v>
      </c>
      <c r="B14" s="143" t="s">
        <v>1631</v>
      </c>
      <c r="C14" s="143" t="s">
        <v>1633</v>
      </c>
      <c r="D14" s="143" t="s">
        <v>46</v>
      </c>
      <c r="E14" s="144">
        <v>5</v>
      </c>
      <c r="F14" s="155"/>
      <c r="G14" s="146">
        <f t="shared" si="0"/>
        <v>0</v>
      </c>
    </row>
    <row r="15" spans="1:7" s="11" customFormat="1" ht="21" customHeight="1">
      <c r="A15" s="154" t="s">
        <v>1038</v>
      </c>
      <c r="B15" s="143" t="s">
        <v>1634</v>
      </c>
      <c r="C15" s="143" t="s">
        <v>1635</v>
      </c>
      <c r="D15" s="143" t="s">
        <v>15</v>
      </c>
      <c r="E15" s="144">
        <v>18</v>
      </c>
      <c r="F15" s="155"/>
      <c r="G15" s="146">
        <f t="shared" si="0"/>
        <v>0</v>
      </c>
    </row>
    <row r="16" spans="1:7" s="11" customFormat="1" ht="28.8">
      <c r="A16" s="154" t="s">
        <v>1040</v>
      </c>
      <c r="B16" s="143" t="s">
        <v>1636</v>
      </c>
      <c r="C16" s="143" t="s">
        <v>1637</v>
      </c>
      <c r="D16" s="143" t="s">
        <v>15</v>
      </c>
      <c r="E16" s="144">
        <v>52</v>
      </c>
      <c r="F16" s="155"/>
      <c r="G16" s="146">
        <f t="shared" si="0"/>
        <v>0</v>
      </c>
    </row>
    <row r="17" spans="1:7" s="11" customFormat="1" ht="41.4" customHeight="1">
      <c r="A17" s="154" t="s">
        <v>1539</v>
      </c>
      <c r="B17" s="143" t="s">
        <v>1104</v>
      </c>
      <c r="C17" s="143" t="s">
        <v>1107</v>
      </c>
      <c r="D17" s="143" t="s">
        <v>46</v>
      </c>
      <c r="E17" s="144">
        <v>160</v>
      </c>
      <c r="F17" s="155"/>
      <c r="G17" s="146">
        <f t="shared" si="0"/>
        <v>0</v>
      </c>
    </row>
    <row r="18" spans="1:7" s="11" customFormat="1" ht="34.2" customHeight="1">
      <c r="A18" s="154" t="s">
        <v>1541</v>
      </c>
      <c r="B18" s="143" t="s">
        <v>1485</v>
      </c>
      <c r="C18" s="143" t="s">
        <v>1486</v>
      </c>
      <c r="D18" s="143" t="s">
        <v>1451</v>
      </c>
      <c r="E18" s="144">
        <v>5</v>
      </c>
      <c r="F18" s="155"/>
      <c r="G18" s="146">
        <f>F18*E18</f>
        <v>0</v>
      </c>
    </row>
    <row r="19" spans="1:7" s="11" customFormat="1" ht="36.6" customHeight="1">
      <c r="A19" s="186" t="s">
        <v>3119</v>
      </c>
      <c r="B19" s="187"/>
      <c r="C19" s="187"/>
      <c r="D19" s="187"/>
      <c r="E19" s="187"/>
      <c r="F19" s="188"/>
      <c r="G19" s="147">
        <f>SUM(G7:G18)</f>
        <v>0</v>
      </c>
    </row>
    <row r="20" spans="1:7" s="11" customFormat="1" ht="30.6" customHeight="1">
      <c r="A20" s="136"/>
      <c r="B20" s="217" t="s">
        <v>3975</v>
      </c>
      <c r="C20" s="218"/>
      <c r="D20" s="137"/>
      <c r="E20" s="137"/>
      <c r="F20" s="12"/>
      <c r="G20" s="146"/>
    </row>
    <row r="21" spans="1:7" s="11" customFormat="1" ht="15">
      <c r="A21" s="136"/>
      <c r="B21" s="217" t="s">
        <v>3976</v>
      </c>
      <c r="C21" s="218"/>
      <c r="D21" s="137"/>
      <c r="E21" s="137"/>
      <c r="F21" s="155"/>
      <c r="G21" s="146"/>
    </row>
    <row r="22" spans="1:7" ht="15">
      <c r="A22" s="154" t="s">
        <v>2</v>
      </c>
      <c r="B22" s="143" t="s">
        <v>1051</v>
      </c>
      <c r="C22" s="143" t="s">
        <v>1052</v>
      </c>
      <c r="D22" s="143" t="s">
        <v>46</v>
      </c>
      <c r="E22" s="144">
        <v>1</v>
      </c>
      <c r="F22" s="155"/>
      <c r="G22" s="146">
        <f aca="true" t="shared" si="1" ref="G22:G24">F22*E22</f>
        <v>0</v>
      </c>
    </row>
    <row r="23" spans="1:7" ht="15">
      <c r="A23" s="154" t="s">
        <v>6</v>
      </c>
      <c r="B23" s="143" t="s">
        <v>1053</v>
      </c>
      <c r="C23" s="143" t="s">
        <v>3967</v>
      </c>
      <c r="D23" s="143" t="s">
        <v>46</v>
      </c>
      <c r="E23" s="144">
        <v>1</v>
      </c>
      <c r="F23" s="155"/>
      <c r="G23" s="146">
        <f t="shared" si="1"/>
        <v>0</v>
      </c>
    </row>
    <row r="24" spans="1:7" ht="15">
      <c r="A24" s="154" t="s">
        <v>10</v>
      </c>
      <c r="B24" s="143" t="s">
        <v>1054</v>
      </c>
      <c r="C24" s="143" t="s">
        <v>1055</v>
      </c>
      <c r="D24" s="143" t="s">
        <v>46</v>
      </c>
      <c r="E24" s="144">
        <v>1</v>
      </c>
      <c r="F24" s="155"/>
      <c r="G24" s="146">
        <f t="shared" si="1"/>
        <v>0</v>
      </c>
    </row>
    <row r="25" spans="1:7" ht="28.8">
      <c r="A25" s="154" t="s">
        <v>1025</v>
      </c>
      <c r="B25" s="143" t="s">
        <v>3105</v>
      </c>
      <c r="C25" s="143" t="s">
        <v>1056</v>
      </c>
      <c r="D25" s="143" t="s">
        <v>198</v>
      </c>
      <c r="E25" s="144">
        <v>1</v>
      </c>
      <c r="F25" s="155"/>
      <c r="G25" s="146">
        <f>F25*E25</f>
        <v>0</v>
      </c>
    </row>
    <row r="26" spans="1:7" ht="32.25" customHeight="1">
      <c r="A26" s="186" t="s">
        <v>3093</v>
      </c>
      <c r="B26" s="187"/>
      <c r="C26" s="187"/>
      <c r="D26" s="187"/>
      <c r="E26" s="187"/>
      <c r="F26" s="188"/>
      <c r="G26" s="147">
        <f>SUM(G22:G25)</f>
        <v>0</v>
      </c>
    </row>
    <row r="27" spans="1:7" ht="15">
      <c r="A27" s="30"/>
      <c r="B27" s="217" t="s">
        <v>3977</v>
      </c>
      <c r="C27" s="218"/>
      <c r="D27" s="8"/>
      <c r="E27" s="8"/>
      <c r="F27" s="9"/>
      <c r="G27" s="146"/>
    </row>
    <row r="28" spans="1:7" ht="15">
      <c r="A28" s="154" t="s">
        <v>16</v>
      </c>
      <c r="B28" s="143" t="s">
        <v>1057</v>
      </c>
      <c r="C28" s="143" t="s">
        <v>1058</v>
      </c>
      <c r="D28" s="143" t="s">
        <v>46</v>
      </c>
      <c r="E28" s="144">
        <v>1</v>
      </c>
      <c r="F28" s="155"/>
      <c r="G28" s="146">
        <f>F28*E28</f>
        <v>0</v>
      </c>
    </row>
    <row r="29" spans="1:7" ht="15">
      <c r="A29" s="154" t="s">
        <v>19</v>
      </c>
      <c r="B29" s="143" t="s">
        <v>1059</v>
      </c>
      <c r="C29" s="143" t="s">
        <v>1060</v>
      </c>
      <c r="D29" s="143" t="s">
        <v>46</v>
      </c>
      <c r="E29" s="144">
        <v>1</v>
      </c>
      <c r="F29" s="155"/>
      <c r="G29" s="146">
        <f>F29*E29</f>
        <v>0</v>
      </c>
    </row>
    <row r="30" spans="1:7" ht="34.5" customHeight="1">
      <c r="A30" s="186" t="s">
        <v>3094</v>
      </c>
      <c r="B30" s="187"/>
      <c r="C30" s="187"/>
      <c r="D30" s="187"/>
      <c r="E30" s="187"/>
      <c r="F30" s="188"/>
      <c r="G30" s="147">
        <f>SUM(G28:G29)</f>
        <v>0</v>
      </c>
    </row>
    <row r="31" spans="1:7" ht="15">
      <c r="A31" s="30"/>
      <c r="B31" s="217" t="s">
        <v>3978</v>
      </c>
      <c r="C31" s="218"/>
      <c r="D31" s="8"/>
      <c r="E31" s="8"/>
      <c r="F31" s="9"/>
      <c r="G31" s="9"/>
    </row>
    <row r="32" spans="1:7" ht="28.8">
      <c r="A32" s="154" t="s">
        <v>946</v>
      </c>
      <c r="B32" s="143" t="s">
        <v>1061</v>
      </c>
      <c r="C32" s="143" t="s">
        <v>1062</v>
      </c>
      <c r="D32" s="143" t="s">
        <v>56</v>
      </c>
      <c r="E32" s="144">
        <v>165</v>
      </c>
      <c r="F32" s="155"/>
      <c r="G32" s="146">
        <f>F32*E32</f>
        <v>0</v>
      </c>
    </row>
    <row r="33" spans="1:7" ht="28.8">
      <c r="A33" s="154" t="s">
        <v>949</v>
      </c>
      <c r="B33" s="143" t="s">
        <v>1063</v>
      </c>
      <c r="C33" s="143" t="s">
        <v>1064</v>
      </c>
      <c r="D33" s="143" t="s">
        <v>46</v>
      </c>
      <c r="E33" s="144">
        <v>15</v>
      </c>
      <c r="F33" s="155"/>
      <c r="G33" s="146">
        <f aca="true" t="shared" si="2" ref="G33:G35">F33*E33</f>
        <v>0</v>
      </c>
    </row>
    <row r="34" spans="1:7" ht="15">
      <c r="A34" s="154" t="s">
        <v>951</v>
      </c>
      <c r="B34" s="143" t="s">
        <v>1065</v>
      </c>
      <c r="C34" s="143" t="s">
        <v>1066</v>
      </c>
      <c r="D34" s="143" t="s">
        <v>46</v>
      </c>
      <c r="E34" s="144">
        <v>12</v>
      </c>
      <c r="F34" s="155"/>
      <c r="G34" s="146">
        <f t="shared" si="2"/>
        <v>0</v>
      </c>
    </row>
    <row r="35" spans="1:7" ht="28.8">
      <c r="A35" s="154" t="s">
        <v>952</v>
      </c>
      <c r="B35" s="143" t="s">
        <v>1067</v>
      </c>
      <c r="C35" s="143" t="s">
        <v>1068</v>
      </c>
      <c r="D35" s="143" t="s">
        <v>1069</v>
      </c>
      <c r="E35" s="144">
        <v>3</v>
      </c>
      <c r="F35" s="155"/>
      <c r="G35" s="146">
        <f t="shared" si="2"/>
        <v>0</v>
      </c>
    </row>
    <row r="36" spans="1:7" ht="33" customHeight="1">
      <c r="A36" s="186" t="s">
        <v>3095</v>
      </c>
      <c r="B36" s="187"/>
      <c r="C36" s="187"/>
      <c r="D36" s="187"/>
      <c r="E36" s="187"/>
      <c r="F36" s="188"/>
      <c r="G36" s="147">
        <f>SUM(G32:G35)</f>
        <v>0</v>
      </c>
    </row>
    <row r="37" spans="1:7" ht="15">
      <c r="A37" s="30"/>
      <c r="B37" s="217" t="s">
        <v>3979</v>
      </c>
      <c r="C37" s="218"/>
      <c r="D37" s="8"/>
      <c r="E37" s="8"/>
      <c r="F37" s="9"/>
      <c r="G37" s="12"/>
    </row>
    <row r="38" spans="1:7" ht="28.8">
      <c r="A38" s="154" t="s">
        <v>953</v>
      </c>
      <c r="B38" s="143" t="s">
        <v>1070</v>
      </c>
      <c r="C38" s="143" t="s">
        <v>1071</v>
      </c>
      <c r="D38" s="143" t="s">
        <v>56</v>
      </c>
      <c r="E38" s="144">
        <v>160</v>
      </c>
      <c r="F38" s="155"/>
      <c r="G38" s="146">
        <f aca="true" t="shared" si="3" ref="G38:G46">F38*E38</f>
        <v>0</v>
      </c>
    </row>
    <row r="39" spans="1:7" ht="28.8">
      <c r="A39" s="154" t="s">
        <v>956</v>
      </c>
      <c r="B39" s="143" t="s">
        <v>1070</v>
      </c>
      <c r="C39" s="143" t="s">
        <v>1072</v>
      </c>
      <c r="D39" s="143" t="s">
        <v>56</v>
      </c>
      <c r="E39" s="144">
        <v>1840</v>
      </c>
      <c r="F39" s="155"/>
      <c r="G39" s="146">
        <f t="shared" si="3"/>
        <v>0</v>
      </c>
    </row>
    <row r="40" spans="1:7" ht="28.8">
      <c r="A40" s="154" t="s">
        <v>957</v>
      </c>
      <c r="B40" s="143" t="s">
        <v>1073</v>
      </c>
      <c r="C40" s="143" t="s">
        <v>1074</v>
      </c>
      <c r="D40" s="143" t="s">
        <v>46</v>
      </c>
      <c r="E40" s="144">
        <v>8</v>
      </c>
      <c r="F40" s="155"/>
      <c r="G40" s="146">
        <f t="shared" si="3"/>
        <v>0</v>
      </c>
    </row>
    <row r="41" spans="1:7" ht="28.8">
      <c r="A41" s="154" t="s">
        <v>960</v>
      </c>
      <c r="B41" s="143" t="s">
        <v>1073</v>
      </c>
      <c r="C41" s="143" t="s">
        <v>1075</v>
      </c>
      <c r="D41" s="143" t="s">
        <v>46</v>
      </c>
      <c r="E41" s="144">
        <v>32</v>
      </c>
      <c r="F41" s="155"/>
      <c r="G41" s="146">
        <f t="shared" si="3"/>
        <v>0</v>
      </c>
    </row>
    <row r="42" spans="1:7" ht="28.8">
      <c r="A42" s="154" t="s">
        <v>962</v>
      </c>
      <c r="B42" s="143" t="s">
        <v>1076</v>
      </c>
      <c r="C42" s="143" t="s">
        <v>1077</v>
      </c>
      <c r="D42" s="143" t="s">
        <v>56</v>
      </c>
      <c r="E42" s="144">
        <v>30</v>
      </c>
      <c r="F42" s="155"/>
      <c r="G42" s="146">
        <f t="shared" si="3"/>
        <v>0</v>
      </c>
    </row>
    <row r="43" spans="1:7" ht="28.8">
      <c r="A43" s="154" t="s">
        <v>965</v>
      </c>
      <c r="B43" s="143" t="s">
        <v>1078</v>
      </c>
      <c r="C43" s="143" t="s">
        <v>1079</v>
      </c>
      <c r="D43" s="143" t="s">
        <v>46</v>
      </c>
      <c r="E43" s="144">
        <v>1</v>
      </c>
      <c r="F43" s="155"/>
      <c r="G43" s="146">
        <f t="shared" si="3"/>
        <v>0</v>
      </c>
    </row>
    <row r="44" spans="1:7" ht="28.8">
      <c r="A44" s="154" t="s">
        <v>967</v>
      </c>
      <c r="B44" s="143" t="s">
        <v>1080</v>
      </c>
      <c r="C44" s="143" t="s">
        <v>1081</v>
      </c>
      <c r="D44" s="143" t="s">
        <v>56</v>
      </c>
      <c r="E44" s="144">
        <v>18</v>
      </c>
      <c r="F44" s="155"/>
      <c r="G44" s="146">
        <f t="shared" si="3"/>
        <v>0</v>
      </c>
    </row>
    <row r="45" spans="1:7" ht="28.8">
      <c r="A45" s="154" t="s">
        <v>968</v>
      </c>
      <c r="B45" s="143" t="s">
        <v>1082</v>
      </c>
      <c r="C45" s="143" t="s">
        <v>1083</v>
      </c>
      <c r="D45" s="143" t="s">
        <v>56</v>
      </c>
      <c r="E45" s="144">
        <v>90</v>
      </c>
      <c r="F45" s="155"/>
      <c r="G45" s="146">
        <f t="shared" si="3"/>
        <v>0</v>
      </c>
    </row>
    <row r="46" spans="1:7" ht="28.8">
      <c r="A46" s="154" t="s">
        <v>1084</v>
      </c>
      <c r="B46" s="143" t="s">
        <v>1085</v>
      </c>
      <c r="C46" s="143" t="s">
        <v>1086</v>
      </c>
      <c r="D46" s="143" t="s">
        <v>1069</v>
      </c>
      <c r="E46" s="144">
        <v>3</v>
      </c>
      <c r="F46" s="155"/>
      <c r="G46" s="146">
        <f t="shared" si="3"/>
        <v>0</v>
      </c>
    </row>
    <row r="47" spans="1:7" ht="36.75" customHeight="1">
      <c r="A47" s="186" t="s">
        <v>3096</v>
      </c>
      <c r="B47" s="187"/>
      <c r="C47" s="187"/>
      <c r="D47" s="187"/>
      <c r="E47" s="187"/>
      <c r="F47" s="188"/>
      <c r="G47" s="147">
        <f>SUM(G38:G46)</f>
        <v>0</v>
      </c>
    </row>
    <row r="48" spans="1:7" ht="15">
      <c r="A48" s="104"/>
      <c r="B48" s="219" t="s">
        <v>3980</v>
      </c>
      <c r="C48" s="220"/>
      <c r="D48" s="105"/>
      <c r="E48" s="105"/>
      <c r="F48" s="106"/>
      <c r="G48" s="106"/>
    </row>
    <row r="49" spans="1:7" ht="28.8">
      <c r="A49" s="154" t="s">
        <v>972</v>
      </c>
      <c r="B49" s="143" t="s">
        <v>1087</v>
      </c>
      <c r="C49" s="143" t="s">
        <v>1088</v>
      </c>
      <c r="D49" s="143" t="s">
        <v>56</v>
      </c>
      <c r="E49" s="144">
        <v>113</v>
      </c>
      <c r="F49" s="155"/>
      <c r="G49" s="146">
        <f aca="true" t="shared" si="4" ref="G49:G67">F49*E49</f>
        <v>0</v>
      </c>
    </row>
    <row r="50" spans="1:7" ht="28.8">
      <c r="A50" s="154" t="s">
        <v>975</v>
      </c>
      <c r="B50" s="143" t="s">
        <v>1087</v>
      </c>
      <c r="C50" s="143" t="s">
        <v>1089</v>
      </c>
      <c r="D50" s="143" t="s">
        <v>56</v>
      </c>
      <c r="E50" s="144">
        <v>174</v>
      </c>
      <c r="F50" s="155"/>
      <c r="G50" s="146">
        <f t="shared" si="4"/>
        <v>0</v>
      </c>
    </row>
    <row r="51" spans="1:7" ht="28.8">
      <c r="A51" s="154" t="s">
        <v>978</v>
      </c>
      <c r="B51" s="143" t="s">
        <v>1061</v>
      </c>
      <c r="C51" s="143" t="s">
        <v>1090</v>
      </c>
      <c r="D51" s="143" t="s">
        <v>56</v>
      </c>
      <c r="E51" s="144">
        <v>260</v>
      </c>
      <c r="F51" s="155"/>
      <c r="G51" s="146">
        <f t="shared" si="4"/>
        <v>0</v>
      </c>
    </row>
    <row r="52" spans="1:7" ht="28.8">
      <c r="A52" s="154" t="s">
        <v>981</v>
      </c>
      <c r="B52" s="143" t="s">
        <v>1091</v>
      </c>
      <c r="C52" s="143" t="s">
        <v>1092</v>
      </c>
      <c r="D52" s="143" t="s">
        <v>56</v>
      </c>
      <c r="E52" s="144">
        <v>639</v>
      </c>
      <c r="F52" s="155"/>
      <c r="G52" s="146">
        <f t="shared" si="4"/>
        <v>0</v>
      </c>
    </row>
    <row r="53" spans="1:7" ht="28.8">
      <c r="A53" s="154" t="s">
        <v>982</v>
      </c>
      <c r="B53" s="143" t="s">
        <v>1093</v>
      </c>
      <c r="C53" s="143" t="s">
        <v>1094</v>
      </c>
      <c r="D53" s="143" t="s">
        <v>56</v>
      </c>
      <c r="E53" s="144">
        <v>785</v>
      </c>
      <c r="F53" s="155"/>
      <c r="G53" s="146">
        <f t="shared" si="4"/>
        <v>0</v>
      </c>
    </row>
    <row r="54" spans="1:7" ht="28.8">
      <c r="A54" s="154" t="s">
        <v>983</v>
      </c>
      <c r="B54" s="143" t="s">
        <v>1070</v>
      </c>
      <c r="C54" s="143" t="s">
        <v>1095</v>
      </c>
      <c r="D54" s="143" t="s">
        <v>56</v>
      </c>
      <c r="E54" s="144">
        <v>97</v>
      </c>
      <c r="F54" s="155"/>
      <c r="G54" s="146">
        <f t="shared" si="4"/>
        <v>0</v>
      </c>
    </row>
    <row r="55" spans="1:7" ht="28.8">
      <c r="A55" s="154" t="s">
        <v>984</v>
      </c>
      <c r="B55" s="143" t="s">
        <v>1070</v>
      </c>
      <c r="C55" s="143" t="s">
        <v>1096</v>
      </c>
      <c r="D55" s="143" t="s">
        <v>56</v>
      </c>
      <c r="E55" s="144">
        <v>240</v>
      </c>
      <c r="F55" s="155"/>
      <c r="G55" s="146">
        <f t="shared" si="4"/>
        <v>0</v>
      </c>
    </row>
    <row r="56" spans="1:7" ht="28.8">
      <c r="A56" s="154" t="s">
        <v>1097</v>
      </c>
      <c r="B56" s="143" t="s">
        <v>1098</v>
      </c>
      <c r="C56" s="143" t="s">
        <v>1099</v>
      </c>
      <c r="D56" s="143" t="s">
        <v>56</v>
      </c>
      <c r="E56" s="144">
        <v>171</v>
      </c>
      <c r="F56" s="155"/>
      <c r="G56" s="146">
        <f t="shared" si="4"/>
        <v>0</v>
      </c>
    </row>
    <row r="57" spans="1:7" ht="28.8">
      <c r="A57" s="154" t="s">
        <v>1100</v>
      </c>
      <c r="B57" s="143" t="s">
        <v>1101</v>
      </c>
      <c r="C57" s="143" t="s">
        <v>1102</v>
      </c>
      <c r="D57" s="143" t="s">
        <v>56</v>
      </c>
      <c r="E57" s="144">
        <v>12</v>
      </c>
      <c r="F57" s="155"/>
      <c r="G57" s="146">
        <f t="shared" si="4"/>
        <v>0</v>
      </c>
    </row>
    <row r="58" spans="1:7" ht="28.8">
      <c r="A58" s="154" t="s">
        <v>1103</v>
      </c>
      <c r="B58" s="143" t="s">
        <v>1104</v>
      </c>
      <c r="C58" s="143" t="s">
        <v>1105</v>
      </c>
      <c r="D58" s="143" t="s">
        <v>46</v>
      </c>
      <c r="E58" s="144">
        <v>6</v>
      </c>
      <c r="F58" s="155"/>
      <c r="G58" s="146">
        <f t="shared" si="4"/>
        <v>0</v>
      </c>
    </row>
    <row r="59" spans="1:7" ht="28.8">
      <c r="A59" s="154" t="s">
        <v>1106</v>
      </c>
      <c r="B59" s="143" t="s">
        <v>1104</v>
      </c>
      <c r="C59" s="143" t="s">
        <v>1107</v>
      </c>
      <c r="D59" s="143" t="s">
        <v>46</v>
      </c>
      <c r="E59" s="144">
        <v>6</v>
      </c>
      <c r="F59" s="155"/>
      <c r="G59" s="146">
        <f t="shared" si="4"/>
        <v>0</v>
      </c>
    </row>
    <row r="60" spans="1:7" ht="28.8">
      <c r="A60" s="154" t="s">
        <v>1108</v>
      </c>
      <c r="B60" s="143" t="s">
        <v>1104</v>
      </c>
      <c r="C60" s="143" t="s">
        <v>1109</v>
      </c>
      <c r="D60" s="143" t="s">
        <v>46</v>
      </c>
      <c r="E60" s="144">
        <v>6</v>
      </c>
      <c r="F60" s="155"/>
      <c r="G60" s="146">
        <f t="shared" si="4"/>
        <v>0</v>
      </c>
    </row>
    <row r="61" spans="1:7" ht="28.8">
      <c r="A61" s="154" t="s">
        <v>1110</v>
      </c>
      <c r="B61" s="143" t="s">
        <v>1104</v>
      </c>
      <c r="C61" s="143" t="s">
        <v>1111</v>
      </c>
      <c r="D61" s="143" t="s">
        <v>46</v>
      </c>
      <c r="E61" s="144">
        <v>14</v>
      </c>
      <c r="F61" s="155"/>
      <c r="G61" s="146">
        <f t="shared" si="4"/>
        <v>0</v>
      </c>
    </row>
    <row r="62" spans="1:7" ht="28.8">
      <c r="A62" s="154" t="s">
        <v>1112</v>
      </c>
      <c r="B62" s="143" t="s">
        <v>1113</v>
      </c>
      <c r="C62" s="143" t="s">
        <v>1114</v>
      </c>
      <c r="D62" s="143" t="s">
        <v>46</v>
      </c>
      <c r="E62" s="144">
        <v>12</v>
      </c>
      <c r="F62" s="155"/>
      <c r="G62" s="146">
        <f t="shared" si="4"/>
        <v>0</v>
      </c>
    </row>
    <row r="63" spans="1:7" ht="28.8">
      <c r="A63" s="154" t="s">
        <v>1115</v>
      </c>
      <c r="B63" s="143" t="s">
        <v>1113</v>
      </c>
      <c r="C63" s="143" t="s">
        <v>1116</v>
      </c>
      <c r="D63" s="143" t="s">
        <v>46</v>
      </c>
      <c r="E63" s="144">
        <v>4</v>
      </c>
      <c r="F63" s="155"/>
      <c r="G63" s="146">
        <f t="shared" si="4"/>
        <v>0</v>
      </c>
    </row>
    <row r="64" spans="1:7" ht="28.8">
      <c r="A64" s="154" t="s">
        <v>1117</v>
      </c>
      <c r="B64" s="143" t="s">
        <v>1113</v>
      </c>
      <c r="C64" s="143" t="s">
        <v>1118</v>
      </c>
      <c r="D64" s="143" t="s">
        <v>46</v>
      </c>
      <c r="E64" s="144">
        <v>6</v>
      </c>
      <c r="F64" s="155"/>
      <c r="G64" s="146">
        <f t="shared" si="4"/>
        <v>0</v>
      </c>
    </row>
    <row r="65" spans="1:7" ht="28.8">
      <c r="A65" s="154" t="s">
        <v>1119</v>
      </c>
      <c r="B65" s="143" t="s">
        <v>1120</v>
      </c>
      <c r="C65" s="143" t="s">
        <v>1121</v>
      </c>
      <c r="D65" s="143" t="s">
        <v>46</v>
      </c>
      <c r="E65" s="144">
        <v>4</v>
      </c>
      <c r="F65" s="155"/>
      <c r="G65" s="146">
        <f t="shared" si="4"/>
        <v>0</v>
      </c>
    </row>
    <row r="66" spans="1:7" ht="28.8">
      <c r="A66" s="154" t="s">
        <v>1122</v>
      </c>
      <c r="B66" s="143" t="s">
        <v>1123</v>
      </c>
      <c r="C66" s="143" t="s">
        <v>1124</v>
      </c>
      <c r="D66" s="143" t="s">
        <v>46</v>
      </c>
      <c r="E66" s="144">
        <v>2</v>
      </c>
      <c r="F66" s="155"/>
      <c r="G66" s="146">
        <f t="shared" si="4"/>
        <v>0</v>
      </c>
    </row>
    <row r="67" spans="1:7" ht="28.8">
      <c r="A67" s="154" t="s">
        <v>1125</v>
      </c>
      <c r="B67" s="143" t="s">
        <v>1085</v>
      </c>
      <c r="C67" s="143" t="s">
        <v>1086</v>
      </c>
      <c r="D67" s="143" t="s">
        <v>1069</v>
      </c>
      <c r="E67" s="144">
        <v>31</v>
      </c>
      <c r="F67" s="155"/>
      <c r="G67" s="146">
        <f t="shared" si="4"/>
        <v>0</v>
      </c>
    </row>
    <row r="68" spans="1:7" ht="33.75" customHeight="1">
      <c r="A68" s="186" t="s">
        <v>3097</v>
      </c>
      <c r="B68" s="187"/>
      <c r="C68" s="187"/>
      <c r="D68" s="187"/>
      <c r="E68" s="187"/>
      <c r="F68" s="188"/>
      <c r="G68" s="147">
        <f>SUM(G49:G67)</f>
        <v>0</v>
      </c>
    </row>
    <row r="69" spans="1:7" ht="15">
      <c r="A69" s="103"/>
      <c r="B69" s="207" t="s">
        <v>3981</v>
      </c>
      <c r="C69" s="208"/>
      <c r="D69" s="54"/>
      <c r="E69" s="54"/>
      <c r="F69" s="55"/>
      <c r="G69" s="55"/>
    </row>
    <row r="70" spans="1:7" ht="28.8">
      <c r="A70" s="154" t="s">
        <v>1126</v>
      </c>
      <c r="B70" s="143" t="s">
        <v>1127</v>
      </c>
      <c r="C70" s="143" t="s">
        <v>1128</v>
      </c>
      <c r="D70" s="143" t="s">
        <v>46</v>
      </c>
      <c r="E70" s="144">
        <v>1</v>
      </c>
      <c r="F70" s="155"/>
      <c r="G70" s="146">
        <f aca="true" t="shared" si="5" ref="G70:G72">F70*E70</f>
        <v>0</v>
      </c>
    </row>
    <row r="71" spans="1:7" ht="28.8">
      <c r="A71" s="154" t="s">
        <v>1129</v>
      </c>
      <c r="B71" s="143" t="s">
        <v>1130</v>
      </c>
      <c r="C71" s="143" t="s">
        <v>1131</v>
      </c>
      <c r="D71" s="143" t="s">
        <v>46</v>
      </c>
      <c r="E71" s="144">
        <v>1</v>
      </c>
      <c r="F71" s="155"/>
      <c r="G71" s="146">
        <f t="shared" si="5"/>
        <v>0</v>
      </c>
    </row>
    <row r="72" spans="1:7" ht="28.8">
      <c r="A72" s="154" t="s">
        <v>1132</v>
      </c>
      <c r="B72" s="143" t="s">
        <v>1130</v>
      </c>
      <c r="C72" s="143" t="s">
        <v>1133</v>
      </c>
      <c r="D72" s="143" t="s">
        <v>46</v>
      </c>
      <c r="E72" s="144">
        <v>1</v>
      </c>
      <c r="F72" s="155"/>
      <c r="G72" s="146">
        <f t="shared" si="5"/>
        <v>0</v>
      </c>
    </row>
    <row r="73" spans="1:7" ht="28.8">
      <c r="A73" s="154" t="s">
        <v>1134</v>
      </c>
      <c r="B73" s="143" t="s">
        <v>1130</v>
      </c>
      <c r="C73" s="143" t="s">
        <v>1135</v>
      </c>
      <c r="D73" s="143" t="s">
        <v>46</v>
      </c>
      <c r="E73" s="144">
        <v>1</v>
      </c>
      <c r="F73" s="155"/>
      <c r="G73" s="146">
        <f>F73*E73</f>
        <v>0</v>
      </c>
    </row>
    <row r="74" spans="1:7" ht="31.5" customHeight="1">
      <c r="A74" s="186" t="s">
        <v>3098</v>
      </c>
      <c r="B74" s="187"/>
      <c r="C74" s="187"/>
      <c r="D74" s="187"/>
      <c r="E74" s="187"/>
      <c r="F74" s="188"/>
      <c r="G74" s="147">
        <f>SUM(G70:G73)</f>
        <v>0</v>
      </c>
    </row>
    <row r="75" spans="1:7" ht="15">
      <c r="A75" s="103"/>
      <c r="B75" s="207" t="s">
        <v>3982</v>
      </c>
      <c r="C75" s="208"/>
      <c r="D75" s="54"/>
      <c r="E75" s="54"/>
      <c r="F75" s="55"/>
      <c r="G75" s="55"/>
    </row>
    <row r="76" spans="1:7" ht="28.8">
      <c r="A76" s="154" t="s">
        <v>1136</v>
      </c>
      <c r="B76" s="143" t="s">
        <v>1137</v>
      </c>
      <c r="C76" s="143" t="s">
        <v>1138</v>
      </c>
      <c r="D76" s="143" t="s">
        <v>46</v>
      </c>
      <c r="E76" s="144">
        <v>1</v>
      </c>
      <c r="F76" s="155"/>
      <c r="G76" s="146">
        <f>F76*E76</f>
        <v>0</v>
      </c>
    </row>
    <row r="77" spans="1:7" ht="28.8">
      <c r="A77" s="154" t="s">
        <v>1139</v>
      </c>
      <c r="B77" s="143" t="s">
        <v>1140</v>
      </c>
      <c r="C77" s="143" t="s">
        <v>1141</v>
      </c>
      <c r="D77" s="143" t="s">
        <v>46</v>
      </c>
      <c r="E77" s="144">
        <v>1</v>
      </c>
      <c r="F77" s="155"/>
      <c r="G77" s="146">
        <f aca="true" t="shared" si="6" ref="G77:G94">F77*E77</f>
        <v>0</v>
      </c>
    </row>
    <row r="78" spans="1:7" ht="28.8">
      <c r="A78" s="154" t="s">
        <v>1142</v>
      </c>
      <c r="B78" s="143" t="s">
        <v>1140</v>
      </c>
      <c r="C78" s="143" t="s">
        <v>1143</v>
      </c>
      <c r="D78" s="143" t="s">
        <v>46</v>
      </c>
      <c r="E78" s="144">
        <v>1</v>
      </c>
      <c r="F78" s="155"/>
      <c r="G78" s="146">
        <f t="shared" si="6"/>
        <v>0</v>
      </c>
    </row>
    <row r="79" spans="1:7" ht="28.8">
      <c r="A79" s="154" t="s">
        <v>1144</v>
      </c>
      <c r="B79" s="143" t="s">
        <v>1145</v>
      </c>
      <c r="C79" s="143" t="s">
        <v>1146</v>
      </c>
      <c r="D79" s="143" t="s">
        <v>46</v>
      </c>
      <c r="E79" s="144">
        <v>1</v>
      </c>
      <c r="F79" s="155"/>
      <c r="G79" s="146">
        <f t="shared" si="6"/>
        <v>0</v>
      </c>
    </row>
    <row r="80" spans="1:7" ht="28.8">
      <c r="A80" s="154" t="s">
        <v>1147</v>
      </c>
      <c r="B80" s="143" t="s">
        <v>1148</v>
      </c>
      <c r="C80" s="143" t="s">
        <v>1149</v>
      </c>
      <c r="D80" s="143" t="s">
        <v>46</v>
      </c>
      <c r="E80" s="144">
        <v>1</v>
      </c>
      <c r="F80" s="155"/>
      <c r="G80" s="146">
        <f t="shared" si="6"/>
        <v>0</v>
      </c>
    </row>
    <row r="81" spans="1:7" ht="28.8">
      <c r="A81" s="154" t="s">
        <v>1150</v>
      </c>
      <c r="B81" s="143" t="s">
        <v>1148</v>
      </c>
      <c r="C81" s="143" t="s">
        <v>1151</v>
      </c>
      <c r="D81" s="143" t="s">
        <v>46</v>
      </c>
      <c r="E81" s="144">
        <v>1</v>
      </c>
      <c r="F81" s="155"/>
      <c r="G81" s="146">
        <f t="shared" si="6"/>
        <v>0</v>
      </c>
    </row>
    <row r="82" spans="1:7" ht="28.8">
      <c r="A82" s="154" t="s">
        <v>1152</v>
      </c>
      <c r="B82" s="143" t="s">
        <v>1153</v>
      </c>
      <c r="C82" s="143" t="s">
        <v>1154</v>
      </c>
      <c r="D82" s="143" t="s">
        <v>46</v>
      </c>
      <c r="E82" s="144">
        <v>1</v>
      </c>
      <c r="F82" s="155"/>
      <c r="G82" s="146">
        <f t="shared" si="6"/>
        <v>0</v>
      </c>
    </row>
    <row r="83" spans="1:7" ht="28.8">
      <c r="A83" s="154" t="s">
        <v>1155</v>
      </c>
      <c r="B83" s="143" t="s">
        <v>1156</v>
      </c>
      <c r="C83" s="143" t="s">
        <v>1157</v>
      </c>
      <c r="D83" s="143" t="s">
        <v>46</v>
      </c>
      <c r="E83" s="144">
        <v>1</v>
      </c>
      <c r="F83" s="155"/>
      <c r="G83" s="146">
        <f t="shared" si="6"/>
        <v>0</v>
      </c>
    </row>
    <row r="84" spans="1:7" ht="28.8">
      <c r="A84" s="154" t="s">
        <v>1158</v>
      </c>
      <c r="B84" s="143" t="s">
        <v>1156</v>
      </c>
      <c r="C84" s="143" t="s">
        <v>1159</v>
      </c>
      <c r="D84" s="143" t="s">
        <v>46</v>
      </c>
      <c r="E84" s="144">
        <v>1</v>
      </c>
      <c r="F84" s="155"/>
      <c r="G84" s="146">
        <f t="shared" si="6"/>
        <v>0</v>
      </c>
    </row>
    <row r="85" spans="1:7" ht="28.8">
      <c r="A85" s="154" t="s">
        <v>1160</v>
      </c>
      <c r="B85" s="143" t="s">
        <v>1156</v>
      </c>
      <c r="C85" s="143" t="s">
        <v>1161</v>
      </c>
      <c r="D85" s="143" t="s">
        <v>46</v>
      </c>
      <c r="E85" s="144">
        <v>1</v>
      </c>
      <c r="F85" s="155"/>
      <c r="G85" s="146">
        <f t="shared" si="6"/>
        <v>0</v>
      </c>
    </row>
    <row r="86" spans="1:7" ht="28.8">
      <c r="A86" s="154" t="s">
        <v>1162</v>
      </c>
      <c r="B86" s="143" t="s">
        <v>1163</v>
      </c>
      <c r="C86" s="143" t="s">
        <v>1164</v>
      </c>
      <c r="D86" s="143" t="s">
        <v>46</v>
      </c>
      <c r="E86" s="144">
        <v>1</v>
      </c>
      <c r="F86" s="155"/>
      <c r="G86" s="146">
        <f t="shared" si="6"/>
        <v>0</v>
      </c>
    </row>
    <row r="87" spans="1:7" ht="28.8">
      <c r="A87" s="154" t="s">
        <v>1165</v>
      </c>
      <c r="B87" s="143" t="s">
        <v>1153</v>
      </c>
      <c r="C87" s="143" t="s">
        <v>1166</v>
      </c>
      <c r="D87" s="143" t="s">
        <v>46</v>
      </c>
      <c r="E87" s="144">
        <v>1</v>
      </c>
      <c r="F87" s="155"/>
      <c r="G87" s="146">
        <f t="shared" si="6"/>
        <v>0</v>
      </c>
    </row>
    <row r="88" spans="1:7" ht="28.8">
      <c r="A88" s="154" t="s">
        <v>1167</v>
      </c>
      <c r="B88" s="143" t="s">
        <v>1153</v>
      </c>
      <c r="C88" s="143" t="s">
        <v>1168</v>
      </c>
      <c r="D88" s="143" t="s">
        <v>46</v>
      </c>
      <c r="E88" s="144">
        <v>1</v>
      </c>
      <c r="F88" s="155"/>
      <c r="G88" s="146">
        <f t="shared" si="6"/>
        <v>0</v>
      </c>
    </row>
    <row r="89" spans="1:7" ht="28.8">
      <c r="A89" s="154" t="s">
        <v>1169</v>
      </c>
      <c r="B89" s="143" t="s">
        <v>1163</v>
      </c>
      <c r="C89" s="143" t="s">
        <v>1170</v>
      </c>
      <c r="D89" s="143" t="s">
        <v>46</v>
      </c>
      <c r="E89" s="144">
        <v>1</v>
      </c>
      <c r="F89" s="155"/>
      <c r="G89" s="146">
        <f t="shared" si="6"/>
        <v>0</v>
      </c>
    </row>
    <row r="90" spans="1:7" ht="28.8">
      <c r="A90" s="154" t="s">
        <v>1171</v>
      </c>
      <c r="B90" s="143" t="s">
        <v>1153</v>
      </c>
      <c r="C90" s="143" t="s">
        <v>1172</v>
      </c>
      <c r="D90" s="143" t="s">
        <v>46</v>
      </c>
      <c r="E90" s="144">
        <v>1</v>
      </c>
      <c r="F90" s="155"/>
      <c r="G90" s="146">
        <f t="shared" si="6"/>
        <v>0</v>
      </c>
    </row>
    <row r="91" spans="1:7" ht="28.8">
      <c r="A91" s="154" t="s">
        <v>1173</v>
      </c>
      <c r="B91" s="143" t="s">
        <v>1153</v>
      </c>
      <c r="C91" s="143" t="s">
        <v>1174</v>
      </c>
      <c r="D91" s="143" t="s">
        <v>46</v>
      </c>
      <c r="E91" s="144">
        <v>1</v>
      </c>
      <c r="F91" s="155"/>
      <c r="G91" s="146">
        <f t="shared" si="6"/>
        <v>0</v>
      </c>
    </row>
    <row r="92" spans="1:7" ht="28.8">
      <c r="A92" s="154" t="s">
        <v>1175</v>
      </c>
      <c r="B92" s="143" t="s">
        <v>1153</v>
      </c>
      <c r="C92" s="143" t="s">
        <v>1176</v>
      </c>
      <c r="D92" s="143" t="s">
        <v>46</v>
      </c>
      <c r="E92" s="144">
        <v>1</v>
      </c>
      <c r="F92" s="155"/>
      <c r="G92" s="146">
        <f t="shared" si="6"/>
        <v>0</v>
      </c>
    </row>
    <row r="93" spans="1:7" ht="28.8">
      <c r="A93" s="154" t="s">
        <v>1177</v>
      </c>
      <c r="B93" s="143" t="s">
        <v>1153</v>
      </c>
      <c r="C93" s="143" t="s">
        <v>1178</v>
      </c>
      <c r="D93" s="143" t="s">
        <v>46</v>
      </c>
      <c r="E93" s="144">
        <v>1</v>
      </c>
      <c r="F93" s="155"/>
      <c r="G93" s="146">
        <f t="shared" si="6"/>
        <v>0</v>
      </c>
    </row>
    <row r="94" spans="1:7" ht="28.8">
      <c r="A94" s="154" t="s">
        <v>1179</v>
      </c>
      <c r="B94" s="143" t="s">
        <v>1153</v>
      </c>
      <c r="C94" s="143" t="s">
        <v>1180</v>
      </c>
      <c r="D94" s="143" t="s">
        <v>46</v>
      </c>
      <c r="E94" s="144">
        <v>1</v>
      </c>
      <c r="F94" s="155"/>
      <c r="G94" s="146">
        <f t="shared" si="6"/>
        <v>0</v>
      </c>
    </row>
    <row r="95" spans="1:7" ht="36" customHeight="1">
      <c r="A95" s="186" t="s">
        <v>3099</v>
      </c>
      <c r="B95" s="187"/>
      <c r="C95" s="187"/>
      <c r="D95" s="187"/>
      <c r="E95" s="187"/>
      <c r="F95" s="188"/>
      <c r="G95" s="147">
        <f>SUM(G76:G94)</f>
        <v>0</v>
      </c>
    </row>
    <row r="96" spans="1:7" ht="15">
      <c r="A96" s="103"/>
      <c r="B96" s="207" t="s">
        <v>3983</v>
      </c>
      <c r="C96" s="208"/>
      <c r="D96" s="54"/>
      <c r="E96" s="54"/>
      <c r="F96" s="55"/>
      <c r="G96" s="55"/>
    </row>
    <row r="97" spans="1:7" ht="28.8">
      <c r="A97" s="154" t="s">
        <v>1181</v>
      </c>
      <c r="B97" s="143" t="s">
        <v>1182</v>
      </c>
      <c r="C97" s="143" t="s">
        <v>1183</v>
      </c>
      <c r="D97" s="143" t="s">
        <v>46</v>
      </c>
      <c r="E97" s="144">
        <v>3351</v>
      </c>
      <c r="F97" s="155"/>
      <c r="G97" s="146">
        <f aca="true" t="shared" si="7" ref="G97:G103">F97*E97</f>
        <v>0</v>
      </c>
    </row>
    <row r="98" spans="1:7" ht="28.8">
      <c r="A98" s="154" t="s">
        <v>1184</v>
      </c>
      <c r="B98" s="143" t="s">
        <v>1185</v>
      </c>
      <c r="C98" s="143" t="s">
        <v>1186</v>
      </c>
      <c r="D98" s="143" t="s">
        <v>140</v>
      </c>
      <c r="E98" s="144">
        <v>160</v>
      </c>
      <c r="F98" s="155"/>
      <c r="G98" s="146">
        <f t="shared" si="7"/>
        <v>0</v>
      </c>
    </row>
    <row r="99" spans="1:7" ht="28.8">
      <c r="A99" s="154" t="s">
        <v>1187</v>
      </c>
      <c r="B99" s="143" t="s">
        <v>1185</v>
      </c>
      <c r="C99" s="143" t="s">
        <v>1188</v>
      </c>
      <c r="D99" s="143" t="s">
        <v>140</v>
      </c>
      <c r="E99" s="144">
        <v>2</v>
      </c>
      <c r="F99" s="155"/>
      <c r="G99" s="146">
        <f t="shared" si="7"/>
        <v>0</v>
      </c>
    </row>
    <row r="100" spans="1:7" ht="28.8">
      <c r="A100" s="154" t="s">
        <v>1189</v>
      </c>
      <c r="B100" s="143" t="s">
        <v>1190</v>
      </c>
      <c r="C100" s="143" t="s">
        <v>1191</v>
      </c>
      <c r="D100" s="143" t="s">
        <v>140</v>
      </c>
      <c r="E100" s="144">
        <v>25220</v>
      </c>
      <c r="F100" s="155"/>
      <c r="G100" s="146">
        <f t="shared" si="7"/>
        <v>0</v>
      </c>
    </row>
    <row r="101" spans="1:7" ht="28.8">
      <c r="A101" s="154" t="s">
        <v>1192</v>
      </c>
      <c r="B101" s="143" t="s">
        <v>1193</v>
      </c>
      <c r="C101" s="143" t="s">
        <v>1194</v>
      </c>
      <c r="D101" s="143" t="s">
        <v>56</v>
      </c>
      <c r="E101" s="144">
        <v>9</v>
      </c>
      <c r="F101" s="155"/>
      <c r="G101" s="146">
        <f t="shared" si="7"/>
        <v>0</v>
      </c>
    </row>
    <row r="102" spans="1:7" ht="28.8">
      <c r="A102" s="154" t="s">
        <v>1195</v>
      </c>
      <c r="B102" s="143" t="s">
        <v>1196</v>
      </c>
      <c r="C102" s="143" t="s">
        <v>1197</v>
      </c>
      <c r="D102" s="143" t="s">
        <v>56</v>
      </c>
      <c r="E102" s="144">
        <v>2489</v>
      </c>
      <c r="F102" s="155"/>
      <c r="G102" s="146">
        <f t="shared" si="7"/>
        <v>0</v>
      </c>
    </row>
    <row r="103" spans="1:7" ht="28.8">
      <c r="A103" s="154" t="s">
        <v>1198</v>
      </c>
      <c r="B103" s="143" t="s">
        <v>3968</v>
      </c>
      <c r="C103" s="143" t="s">
        <v>1199</v>
      </c>
      <c r="D103" s="143" t="s">
        <v>198</v>
      </c>
      <c r="E103" s="144">
        <v>1</v>
      </c>
      <c r="F103" s="155"/>
      <c r="G103" s="146">
        <f t="shared" si="7"/>
        <v>0</v>
      </c>
    </row>
    <row r="104" spans="1:7" ht="33" customHeight="1">
      <c r="A104" s="186" t="s">
        <v>3100</v>
      </c>
      <c r="B104" s="187"/>
      <c r="C104" s="187"/>
      <c r="D104" s="187"/>
      <c r="E104" s="187"/>
      <c r="F104" s="188"/>
      <c r="G104" s="147">
        <f>SUM(G97:G103)</f>
        <v>0</v>
      </c>
    </row>
    <row r="105" spans="1:7" ht="15">
      <c r="A105" s="103"/>
      <c r="B105" s="207" t="s">
        <v>3984</v>
      </c>
      <c r="C105" s="208"/>
      <c r="D105" s="54"/>
      <c r="E105" s="54"/>
      <c r="F105" s="55"/>
      <c r="G105" s="55"/>
    </row>
    <row r="106" spans="1:7" ht="28.8">
      <c r="A106" s="154" t="s">
        <v>1200</v>
      </c>
      <c r="B106" s="143" t="s">
        <v>1201</v>
      </c>
      <c r="C106" s="143" t="s">
        <v>1202</v>
      </c>
      <c r="D106" s="143" t="s">
        <v>46</v>
      </c>
      <c r="E106" s="144">
        <v>173</v>
      </c>
      <c r="F106" s="155"/>
      <c r="G106" s="146">
        <f>F106*E106</f>
        <v>0</v>
      </c>
    </row>
    <row r="107" spans="1:7" ht="28.8">
      <c r="A107" s="154" t="s">
        <v>1203</v>
      </c>
      <c r="B107" s="143" t="s">
        <v>1204</v>
      </c>
      <c r="C107" s="143" t="s">
        <v>1205</v>
      </c>
      <c r="D107" s="143" t="s">
        <v>56</v>
      </c>
      <c r="E107" s="144">
        <v>261</v>
      </c>
      <c r="F107" s="155"/>
      <c r="G107" s="146">
        <f aca="true" t="shared" si="8" ref="G107:G111">F107*E107</f>
        <v>0</v>
      </c>
    </row>
    <row r="108" spans="1:7" ht="28.8">
      <c r="A108" s="154" t="s">
        <v>1206</v>
      </c>
      <c r="B108" s="143" t="s">
        <v>1207</v>
      </c>
      <c r="C108" s="143" t="s">
        <v>1208</v>
      </c>
      <c r="D108" s="143" t="s">
        <v>56</v>
      </c>
      <c r="E108" s="144">
        <v>261</v>
      </c>
      <c r="F108" s="155"/>
      <c r="G108" s="146">
        <f t="shared" si="8"/>
        <v>0</v>
      </c>
    </row>
    <row r="109" spans="1:7" ht="28.8">
      <c r="A109" s="154" t="s">
        <v>1209</v>
      </c>
      <c r="B109" s="143" t="s">
        <v>1210</v>
      </c>
      <c r="C109" s="143" t="s">
        <v>1211</v>
      </c>
      <c r="D109" s="143" t="s">
        <v>46</v>
      </c>
      <c r="E109" s="144">
        <v>114</v>
      </c>
      <c r="F109" s="155"/>
      <c r="G109" s="146">
        <f t="shared" si="8"/>
        <v>0</v>
      </c>
    </row>
    <row r="110" spans="1:7" ht="28.8">
      <c r="A110" s="154" t="s">
        <v>1212</v>
      </c>
      <c r="B110" s="143" t="s">
        <v>1213</v>
      </c>
      <c r="C110" s="143" t="s">
        <v>1214</v>
      </c>
      <c r="D110" s="143" t="s">
        <v>46</v>
      </c>
      <c r="E110" s="144">
        <v>38</v>
      </c>
      <c r="F110" s="155"/>
      <c r="G110" s="146">
        <f t="shared" si="8"/>
        <v>0</v>
      </c>
    </row>
    <row r="111" spans="1:7" ht="28.8">
      <c r="A111" s="154" t="s">
        <v>1215</v>
      </c>
      <c r="B111" s="143" t="s">
        <v>3968</v>
      </c>
      <c r="C111" s="143" t="s">
        <v>1216</v>
      </c>
      <c r="D111" s="143" t="s">
        <v>198</v>
      </c>
      <c r="E111" s="144">
        <v>1</v>
      </c>
      <c r="F111" s="155"/>
      <c r="G111" s="146">
        <f t="shared" si="8"/>
        <v>0</v>
      </c>
    </row>
    <row r="112" spans="1:7" ht="27.75" customHeight="1">
      <c r="A112" s="186" t="s">
        <v>3101</v>
      </c>
      <c r="B112" s="187"/>
      <c r="C112" s="187"/>
      <c r="D112" s="187"/>
      <c r="E112" s="187"/>
      <c r="F112" s="188"/>
      <c r="G112" s="147">
        <f>SUM(G106:G111)</f>
        <v>0</v>
      </c>
    </row>
    <row r="113" spans="1:7" ht="28.8" customHeight="1">
      <c r="A113" s="103"/>
      <c r="B113" s="207" t="s">
        <v>3985</v>
      </c>
      <c r="C113" s="208"/>
      <c r="D113" s="54"/>
      <c r="E113" s="54"/>
      <c r="F113" s="55"/>
      <c r="G113" s="55"/>
    </row>
    <row r="114" spans="1:7" ht="28.8">
      <c r="A114" s="154" t="s">
        <v>1217</v>
      </c>
      <c r="B114" s="143" t="s">
        <v>1218</v>
      </c>
      <c r="C114" s="143" t="s">
        <v>1219</v>
      </c>
      <c r="D114" s="143" t="s">
        <v>56</v>
      </c>
      <c r="E114" s="144">
        <v>260</v>
      </c>
      <c r="F114" s="155"/>
      <c r="G114" s="146">
        <f aca="true" t="shared" si="9" ref="G114:G121">F114*E114</f>
        <v>0</v>
      </c>
    </row>
    <row r="115" spans="1:7" ht="28.8">
      <c r="A115" s="154" t="s">
        <v>1220</v>
      </c>
      <c r="B115" s="143" t="s">
        <v>1218</v>
      </c>
      <c r="C115" s="143" t="s">
        <v>1221</v>
      </c>
      <c r="D115" s="143" t="s">
        <v>56</v>
      </c>
      <c r="E115" s="144">
        <v>145</v>
      </c>
      <c r="F115" s="155"/>
      <c r="G115" s="146">
        <f t="shared" si="9"/>
        <v>0</v>
      </c>
    </row>
    <row r="116" spans="1:7" ht="28.8">
      <c r="A116" s="154" t="s">
        <v>1222</v>
      </c>
      <c r="B116" s="143" t="s">
        <v>1218</v>
      </c>
      <c r="C116" s="143" t="s">
        <v>1223</v>
      </c>
      <c r="D116" s="143" t="s">
        <v>56</v>
      </c>
      <c r="E116" s="144">
        <v>215</v>
      </c>
      <c r="F116" s="155"/>
      <c r="G116" s="146">
        <f t="shared" si="9"/>
        <v>0</v>
      </c>
    </row>
    <row r="117" spans="1:7" ht="28.8">
      <c r="A117" s="154" t="s">
        <v>1224</v>
      </c>
      <c r="B117" s="143" t="s">
        <v>1218</v>
      </c>
      <c r="C117" s="143" t="s">
        <v>1225</v>
      </c>
      <c r="D117" s="143" t="s">
        <v>56</v>
      </c>
      <c r="E117" s="144">
        <v>85</v>
      </c>
      <c r="F117" s="155"/>
      <c r="G117" s="146">
        <f t="shared" si="9"/>
        <v>0</v>
      </c>
    </row>
    <row r="118" spans="1:7" ht="28.8">
      <c r="A118" s="154" t="s">
        <v>1226</v>
      </c>
      <c r="B118" s="143" t="s">
        <v>1218</v>
      </c>
      <c r="C118" s="143" t="s">
        <v>1227</v>
      </c>
      <c r="D118" s="143" t="s">
        <v>56</v>
      </c>
      <c r="E118" s="144">
        <v>160</v>
      </c>
      <c r="F118" s="155"/>
      <c r="G118" s="146">
        <f t="shared" si="9"/>
        <v>0</v>
      </c>
    </row>
    <row r="119" spans="1:7" ht="28.8">
      <c r="A119" s="154" t="s">
        <v>1228</v>
      </c>
      <c r="B119" s="143" t="s">
        <v>1078</v>
      </c>
      <c r="C119" s="143" t="s">
        <v>1229</v>
      </c>
      <c r="D119" s="143" t="s">
        <v>46</v>
      </c>
      <c r="E119" s="144">
        <v>3</v>
      </c>
      <c r="F119" s="155"/>
      <c r="G119" s="146">
        <f t="shared" si="9"/>
        <v>0</v>
      </c>
    </row>
    <row r="120" spans="1:7" ht="28.8">
      <c r="A120" s="154" t="s">
        <v>1230</v>
      </c>
      <c r="B120" s="143" t="s">
        <v>1231</v>
      </c>
      <c r="C120" s="143" t="s">
        <v>1232</v>
      </c>
      <c r="D120" s="143" t="s">
        <v>46</v>
      </c>
      <c r="E120" s="144">
        <v>37</v>
      </c>
      <c r="F120" s="155"/>
      <c r="G120" s="146">
        <f t="shared" si="9"/>
        <v>0</v>
      </c>
    </row>
    <row r="121" spans="1:7" ht="28.8">
      <c r="A121" s="154" t="s">
        <v>1233</v>
      </c>
      <c r="B121" s="143" t="s">
        <v>1234</v>
      </c>
      <c r="C121" s="143" t="s">
        <v>1235</v>
      </c>
      <c r="D121" s="143" t="s">
        <v>46</v>
      </c>
      <c r="E121" s="144">
        <v>25</v>
      </c>
      <c r="F121" s="155"/>
      <c r="G121" s="146">
        <f t="shared" si="9"/>
        <v>0</v>
      </c>
    </row>
    <row r="122" spans="1:7" ht="28.8">
      <c r="A122" s="154" t="s">
        <v>1236</v>
      </c>
      <c r="B122" s="143" t="s">
        <v>1237</v>
      </c>
      <c r="C122" s="143" t="s">
        <v>1238</v>
      </c>
      <c r="D122" s="143" t="s">
        <v>46</v>
      </c>
      <c r="E122" s="144">
        <v>35</v>
      </c>
      <c r="F122" s="155"/>
      <c r="G122" s="146">
        <f>F122*E122</f>
        <v>0</v>
      </c>
    </row>
    <row r="123" spans="1:7" ht="35.25" customHeight="1">
      <c r="A123" s="186" t="s">
        <v>3102</v>
      </c>
      <c r="B123" s="187"/>
      <c r="C123" s="187"/>
      <c r="D123" s="187"/>
      <c r="E123" s="187"/>
      <c r="F123" s="188"/>
      <c r="G123" s="147">
        <f>SUM(G114:G122)</f>
        <v>0</v>
      </c>
    </row>
    <row r="124" spans="1:7" ht="15">
      <c r="A124" s="103"/>
      <c r="B124" s="207" t="s">
        <v>3986</v>
      </c>
      <c r="C124" s="208"/>
      <c r="D124" s="54"/>
      <c r="E124" s="54"/>
      <c r="F124" s="55"/>
      <c r="G124" s="55"/>
    </row>
    <row r="125" spans="1:7" ht="43.2">
      <c r="A125" s="154" t="s">
        <v>1239</v>
      </c>
      <c r="B125" s="143" t="s">
        <v>1240</v>
      </c>
      <c r="C125" s="143" t="s">
        <v>1241</v>
      </c>
      <c r="D125" s="143" t="s">
        <v>56</v>
      </c>
      <c r="E125" s="144">
        <v>1945</v>
      </c>
      <c r="F125" s="155"/>
      <c r="G125" s="146">
        <f>F125*E125</f>
        <v>0</v>
      </c>
    </row>
    <row r="126" spans="1:7" ht="43.2">
      <c r="A126" s="154" t="s">
        <v>1242</v>
      </c>
      <c r="B126" s="143" t="s">
        <v>1240</v>
      </c>
      <c r="C126" s="143" t="s">
        <v>1243</v>
      </c>
      <c r="D126" s="143" t="s">
        <v>56</v>
      </c>
      <c r="E126" s="144">
        <v>595</v>
      </c>
      <c r="F126" s="155"/>
      <c r="G126" s="146">
        <f aca="true" t="shared" si="10" ref="G126:G146">F126*E126</f>
        <v>0</v>
      </c>
    </row>
    <row r="127" spans="1:7" ht="43.2">
      <c r="A127" s="154" t="s">
        <v>1244</v>
      </c>
      <c r="B127" s="143" t="s">
        <v>1245</v>
      </c>
      <c r="C127" s="143" t="s">
        <v>1246</v>
      </c>
      <c r="D127" s="143" t="s">
        <v>56</v>
      </c>
      <c r="E127" s="144">
        <v>155</v>
      </c>
      <c r="F127" s="155"/>
      <c r="G127" s="146">
        <f t="shared" si="10"/>
        <v>0</v>
      </c>
    </row>
    <row r="128" spans="1:7" ht="43.2">
      <c r="A128" s="154" t="s">
        <v>1247</v>
      </c>
      <c r="B128" s="143" t="s">
        <v>1240</v>
      </c>
      <c r="C128" s="143" t="s">
        <v>1248</v>
      </c>
      <c r="D128" s="143" t="s">
        <v>56</v>
      </c>
      <c r="E128" s="144">
        <v>15</v>
      </c>
      <c r="F128" s="155"/>
      <c r="G128" s="146">
        <f t="shared" si="10"/>
        <v>0</v>
      </c>
    </row>
    <row r="129" spans="1:7" ht="43.2">
      <c r="A129" s="154" t="s">
        <v>1249</v>
      </c>
      <c r="B129" s="143" t="s">
        <v>1245</v>
      </c>
      <c r="C129" s="143" t="s">
        <v>1250</v>
      </c>
      <c r="D129" s="143" t="s">
        <v>56</v>
      </c>
      <c r="E129" s="144">
        <v>195</v>
      </c>
      <c r="F129" s="155"/>
      <c r="G129" s="146">
        <f t="shared" si="10"/>
        <v>0</v>
      </c>
    </row>
    <row r="130" spans="1:7" ht="43.2">
      <c r="A130" s="154" t="s">
        <v>1251</v>
      </c>
      <c r="B130" s="143" t="s">
        <v>1252</v>
      </c>
      <c r="C130" s="143" t="s">
        <v>1253</v>
      </c>
      <c r="D130" s="143" t="s">
        <v>56</v>
      </c>
      <c r="E130" s="144">
        <v>450</v>
      </c>
      <c r="F130" s="155"/>
      <c r="G130" s="146">
        <f t="shared" si="10"/>
        <v>0</v>
      </c>
    </row>
    <row r="131" spans="1:7" ht="43.2">
      <c r="A131" s="154" t="s">
        <v>1254</v>
      </c>
      <c r="B131" s="143" t="s">
        <v>1252</v>
      </c>
      <c r="C131" s="143" t="s">
        <v>1255</v>
      </c>
      <c r="D131" s="143" t="s">
        <v>56</v>
      </c>
      <c r="E131" s="144">
        <v>430</v>
      </c>
      <c r="F131" s="155"/>
      <c r="G131" s="146">
        <f t="shared" si="10"/>
        <v>0</v>
      </c>
    </row>
    <row r="132" spans="1:7" ht="28.8">
      <c r="A132" s="154" t="s">
        <v>1256</v>
      </c>
      <c r="B132" s="143" t="s">
        <v>1061</v>
      </c>
      <c r="C132" s="143" t="s">
        <v>1090</v>
      </c>
      <c r="D132" s="143" t="s">
        <v>56</v>
      </c>
      <c r="E132" s="144">
        <v>205</v>
      </c>
      <c r="F132" s="155"/>
      <c r="G132" s="146">
        <f t="shared" si="10"/>
        <v>0</v>
      </c>
    </row>
    <row r="133" spans="1:7" ht="28.8">
      <c r="A133" s="154" t="s">
        <v>1257</v>
      </c>
      <c r="B133" s="143" t="s">
        <v>1091</v>
      </c>
      <c r="C133" s="143" t="s">
        <v>1258</v>
      </c>
      <c r="D133" s="143" t="s">
        <v>56</v>
      </c>
      <c r="E133" s="144">
        <v>75</v>
      </c>
      <c r="F133" s="155"/>
      <c r="G133" s="146">
        <f t="shared" si="10"/>
        <v>0</v>
      </c>
    </row>
    <row r="134" spans="1:7" ht="43.2">
      <c r="A134" s="154" t="s">
        <v>1259</v>
      </c>
      <c r="B134" s="143" t="s">
        <v>1240</v>
      </c>
      <c r="C134" s="143" t="s">
        <v>1260</v>
      </c>
      <c r="D134" s="143" t="s">
        <v>56</v>
      </c>
      <c r="E134" s="144">
        <v>1760</v>
      </c>
      <c r="F134" s="155"/>
      <c r="G134" s="146">
        <f t="shared" si="10"/>
        <v>0</v>
      </c>
    </row>
    <row r="135" spans="1:7" ht="28.8">
      <c r="A135" s="154" t="s">
        <v>1261</v>
      </c>
      <c r="B135" s="143" t="s">
        <v>1240</v>
      </c>
      <c r="C135" s="143" t="s">
        <v>1262</v>
      </c>
      <c r="D135" s="143" t="s">
        <v>56</v>
      </c>
      <c r="E135" s="144">
        <v>480</v>
      </c>
      <c r="F135" s="155"/>
      <c r="G135" s="146">
        <f t="shared" si="10"/>
        <v>0</v>
      </c>
    </row>
    <row r="136" spans="1:7" ht="28.8">
      <c r="A136" s="154" t="s">
        <v>1263</v>
      </c>
      <c r="B136" s="143" t="s">
        <v>1252</v>
      </c>
      <c r="C136" s="143" t="s">
        <v>1264</v>
      </c>
      <c r="D136" s="143" t="s">
        <v>56</v>
      </c>
      <c r="E136" s="144">
        <v>95</v>
      </c>
      <c r="F136" s="155"/>
      <c r="G136" s="146">
        <f t="shared" si="10"/>
        <v>0</v>
      </c>
    </row>
    <row r="137" spans="1:7" ht="28.8">
      <c r="A137" s="154" t="s">
        <v>1265</v>
      </c>
      <c r="B137" s="143" t="s">
        <v>1061</v>
      </c>
      <c r="C137" s="143" t="s">
        <v>1266</v>
      </c>
      <c r="D137" s="143" t="s">
        <v>56</v>
      </c>
      <c r="E137" s="144">
        <v>85</v>
      </c>
      <c r="F137" s="155"/>
      <c r="G137" s="146">
        <f t="shared" si="10"/>
        <v>0</v>
      </c>
    </row>
    <row r="138" spans="1:7" ht="28.8">
      <c r="A138" s="154" t="s">
        <v>1267</v>
      </c>
      <c r="B138" s="143" t="s">
        <v>1091</v>
      </c>
      <c r="C138" s="143" t="s">
        <v>1268</v>
      </c>
      <c r="D138" s="143" t="s">
        <v>56</v>
      </c>
      <c r="E138" s="144">
        <v>290</v>
      </c>
      <c r="F138" s="155"/>
      <c r="G138" s="146">
        <f t="shared" si="10"/>
        <v>0</v>
      </c>
    </row>
    <row r="139" spans="1:7" ht="28.8">
      <c r="A139" s="154" t="s">
        <v>1269</v>
      </c>
      <c r="B139" s="143" t="s">
        <v>1098</v>
      </c>
      <c r="C139" s="143" t="s">
        <v>1270</v>
      </c>
      <c r="D139" s="143" t="s">
        <v>56</v>
      </c>
      <c r="E139" s="144">
        <v>350</v>
      </c>
      <c r="F139" s="155"/>
      <c r="G139" s="146">
        <f t="shared" si="10"/>
        <v>0</v>
      </c>
    </row>
    <row r="140" spans="1:7" ht="28.8">
      <c r="A140" s="154" t="s">
        <v>1271</v>
      </c>
      <c r="B140" s="143" t="s">
        <v>1272</v>
      </c>
      <c r="C140" s="143" t="s">
        <v>1273</v>
      </c>
      <c r="D140" s="143" t="s">
        <v>46</v>
      </c>
      <c r="E140" s="144">
        <v>22</v>
      </c>
      <c r="F140" s="155"/>
      <c r="G140" s="146">
        <f t="shared" si="10"/>
        <v>0</v>
      </c>
    </row>
    <row r="141" spans="1:7" ht="28.8">
      <c r="A141" s="154" t="s">
        <v>1274</v>
      </c>
      <c r="B141" s="143" t="s">
        <v>1104</v>
      </c>
      <c r="C141" s="143" t="s">
        <v>1105</v>
      </c>
      <c r="D141" s="143" t="s">
        <v>46</v>
      </c>
      <c r="E141" s="144">
        <v>18</v>
      </c>
      <c r="F141" s="155"/>
      <c r="G141" s="146">
        <f t="shared" si="10"/>
        <v>0</v>
      </c>
    </row>
    <row r="142" spans="1:7" ht="28.8">
      <c r="A142" s="154" t="s">
        <v>1275</v>
      </c>
      <c r="B142" s="143" t="s">
        <v>1104</v>
      </c>
      <c r="C142" s="143" t="s">
        <v>1107</v>
      </c>
      <c r="D142" s="143" t="s">
        <v>46</v>
      </c>
      <c r="E142" s="144">
        <v>14</v>
      </c>
      <c r="F142" s="155"/>
      <c r="G142" s="146">
        <f t="shared" si="10"/>
        <v>0</v>
      </c>
    </row>
    <row r="143" spans="1:7" ht="28.8">
      <c r="A143" s="154" t="s">
        <v>1276</v>
      </c>
      <c r="B143" s="143" t="s">
        <v>1104</v>
      </c>
      <c r="C143" s="143" t="s">
        <v>1109</v>
      </c>
      <c r="D143" s="143" t="s">
        <v>46</v>
      </c>
      <c r="E143" s="144">
        <v>18</v>
      </c>
      <c r="F143" s="155"/>
      <c r="G143" s="146">
        <f t="shared" si="10"/>
        <v>0</v>
      </c>
    </row>
    <row r="144" spans="1:7" ht="28.8">
      <c r="A144" s="154" t="s">
        <v>1277</v>
      </c>
      <c r="B144" s="143" t="s">
        <v>1113</v>
      </c>
      <c r="C144" s="143" t="s">
        <v>1114</v>
      </c>
      <c r="D144" s="143" t="s">
        <v>46</v>
      </c>
      <c r="E144" s="144">
        <v>10</v>
      </c>
      <c r="F144" s="155"/>
      <c r="G144" s="146">
        <f t="shared" si="10"/>
        <v>0</v>
      </c>
    </row>
    <row r="145" spans="1:7" ht="28.8">
      <c r="A145" s="154" t="s">
        <v>1278</v>
      </c>
      <c r="B145" s="143" t="s">
        <v>1120</v>
      </c>
      <c r="C145" s="143" t="s">
        <v>1121</v>
      </c>
      <c r="D145" s="143" t="s">
        <v>46</v>
      </c>
      <c r="E145" s="144">
        <v>8</v>
      </c>
      <c r="F145" s="155"/>
      <c r="G145" s="146">
        <f t="shared" si="10"/>
        <v>0</v>
      </c>
    </row>
    <row r="146" spans="1:7" ht="28.8">
      <c r="A146" s="154" t="s">
        <v>1279</v>
      </c>
      <c r="B146" s="143" t="s">
        <v>1280</v>
      </c>
      <c r="C146" s="143" t="s">
        <v>1281</v>
      </c>
      <c r="D146" s="143" t="s">
        <v>1069</v>
      </c>
      <c r="E146" s="144">
        <v>80</v>
      </c>
      <c r="F146" s="155"/>
      <c r="G146" s="146">
        <f t="shared" si="10"/>
        <v>0</v>
      </c>
    </row>
    <row r="147" spans="1:7" ht="28.8">
      <c r="A147" s="154" t="s">
        <v>1282</v>
      </c>
      <c r="B147" s="143" t="s">
        <v>1085</v>
      </c>
      <c r="C147" s="143" t="s">
        <v>1086</v>
      </c>
      <c r="D147" s="143" t="s">
        <v>1069</v>
      </c>
      <c r="E147" s="144">
        <v>38</v>
      </c>
      <c r="F147" s="155"/>
      <c r="G147" s="146">
        <f>F147*E147</f>
        <v>0</v>
      </c>
    </row>
    <row r="148" spans="1:7" ht="29.25" customHeight="1">
      <c r="A148" s="186" t="s">
        <v>3103</v>
      </c>
      <c r="B148" s="187"/>
      <c r="C148" s="187"/>
      <c r="D148" s="187"/>
      <c r="E148" s="187"/>
      <c r="F148" s="188"/>
      <c r="G148" s="147">
        <f>SUM(G125:G147)</f>
        <v>0</v>
      </c>
    </row>
    <row r="149" spans="1:7" ht="28.2" customHeight="1">
      <c r="A149" s="103"/>
      <c r="B149" s="207" t="s">
        <v>3987</v>
      </c>
      <c r="C149" s="208"/>
      <c r="D149" s="54"/>
      <c r="E149" s="54"/>
      <c r="F149" s="55"/>
      <c r="G149" s="55"/>
    </row>
    <row r="150" spans="1:7" ht="15">
      <c r="A150" s="103"/>
      <c r="B150" s="207" t="s">
        <v>3988</v>
      </c>
      <c r="C150" s="208"/>
      <c r="D150" s="54"/>
      <c r="E150" s="54"/>
      <c r="F150" s="55"/>
      <c r="G150" s="55"/>
    </row>
    <row r="151" spans="1:7" ht="43.2">
      <c r="A151" s="154" t="s">
        <v>1283</v>
      </c>
      <c r="B151" s="143" t="s">
        <v>1240</v>
      </c>
      <c r="C151" s="143" t="s">
        <v>1243</v>
      </c>
      <c r="D151" s="143" t="s">
        <v>56</v>
      </c>
      <c r="E151" s="144">
        <v>3020</v>
      </c>
      <c r="F151" s="155"/>
      <c r="G151" s="146">
        <f>F151*E151</f>
        <v>0</v>
      </c>
    </row>
    <row r="152" spans="1:7" ht="43.2">
      <c r="A152" s="154" t="s">
        <v>1284</v>
      </c>
      <c r="B152" s="143" t="s">
        <v>1285</v>
      </c>
      <c r="C152" s="143" t="s">
        <v>1286</v>
      </c>
      <c r="D152" s="143" t="s">
        <v>56</v>
      </c>
      <c r="E152" s="144">
        <v>720</v>
      </c>
      <c r="F152" s="155"/>
      <c r="G152" s="146">
        <f aca="true" t="shared" si="11" ref="G152:G215">F152*E152</f>
        <v>0</v>
      </c>
    </row>
    <row r="153" spans="1:7" ht="43.2">
      <c r="A153" s="154" t="s">
        <v>1287</v>
      </c>
      <c r="B153" s="143" t="s">
        <v>1288</v>
      </c>
      <c r="C153" s="143" t="s">
        <v>1289</v>
      </c>
      <c r="D153" s="143" t="s">
        <v>46</v>
      </c>
      <c r="E153" s="144">
        <v>37</v>
      </c>
      <c r="F153" s="155"/>
      <c r="G153" s="146">
        <f t="shared" si="11"/>
        <v>0</v>
      </c>
    </row>
    <row r="154" spans="1:7" ht="43.2">
      <c r="A154" s="154" t="s">
        <v>1290</v>
      </c>
      <c r="B154" s="143" t="s">
        <v>1291</v>
      </c>
      <c r="C154" s="143" t="s">
        <v>1292</v>
      </c>
      <c r="D154" s="143" t="s">
        <v>46</v>
      </c>
      <c r="E154" s="144">
        <v>37</v>
      </c>
      <c r="F154" s="155"/>
      <c r="G154" s="146">
        <f t="shared" si="11"/>
        <v>0</v>
      </c>
    </row>
    <row r="155" spans="1:7" ht="43.2">
      <c r="A155" s="154" t="s">
        <v>1293</v>
      </c>
      <c r="B155" s="143" t="s">
        <v>1294</v>
      </c>
      <c r="C155" s="143" t="s">
        <v>1295</v>
      </c>
      <c r="D155" s="143" t="s">
        <v>46</v>
      </c>
      <c r="E155" s="144">
        <v>17</v>
      </c>
      <c r="F155" s="155"/>
      <c r="G155" s="146">
        <f t="shared" si="11"/>
        <v>0</v>
      </c>
    </row>
    <row r="156" spans="1:7" ht="43.2">
      <c r="A156" s="154" t="s">
        <v>1296</v>
      </c>
      <c r="B156" s="143" t="s">
        <v>1297</v>
      </c>
      <c r="C156" s="143" t="s">
        <v>1298</v>
      </c>
      <c r="D156" s="143" t="s">
        <v>46</v>
      </c>
      <c r="E156" s="144">
        <v>2</v>
      </c>
      <c r="F156" s="155"/>
      <c r="G156" s="146">
        <f t="shared" si="11"/>
        <v>0</v>
      </c>
    </row>
    <row r="157" spans="1:7" ht="43.2">
      <c r="A157" s="154" t="s">
        <v>1299</v>
      </c>
      <c r="B157" s="143" t="s">
        <v>1300</v>
      </c>
      <c r="C157" s="143" t="s">
        <v>1301</v>
      </c>
      <c r="D157" s="143" t="s">
        <v>46</v>
      </c>
      <c r="E157" s="144">
        <v>14</v>
      </c>
      <c r="F157" s="155"/>
      <c r="G157" s="146">
        <f t="shared" si="11"/>
        <v>0</v>
      </c>
    </row>
    <row r="158" spans="1:7" ht="43.2">
      <c r="A158" s="154" t="s">
        <v>1302</v>
      </c>
      <c r="B158" s="143" t="s">
        <v>1300</v>
      </c>
      <c r="C158" s="143" t="s">
        <v>1303</v>
      </c>
      <c r="D158" s="143" t="s">
        <v>46</v>
      </c>
      <c r="E158" s="144">
        <v>4</v>
      </c>
      <c r="F158" s="155"/>
      <c r="G158" s="146">
        <f t="shared" si="11"/>
        <v>0</v>
      </c>
    </row>
    <row r="159" spans="1:7" ht="43.2">
      <c r="A159" s="154" t="s">
        <v>1304</v>
      </c>
      <c r="B159" s="143" t="s">
        <v>1231</v>
      </c>
      <c r="C159" s="143" t="s">
        <v>1305</v>
      </c>
      <c r="D159" s="143" t="s">
        <v>46</v>
      </c>
      <c r="E159" s="144">
        <v>89</v>
      </c>
      <c r="F159" s="155"/>
      <c r="G159" s="146">
        <f t="shared" si="11"/>
        <v>0</v>
      </c>
    </row>
    <row r="160" spans="1:7" ht="43.2">
      <c r="A160" s="154" t="s">
        <v>1306</v>
      </c>
      <c r="B160" s="143" t="s">
        <v>1307</v>
      </c>
      <c r="C160" s="143" t="s">
        <v>1308</v>
      </c>
      <c r="D160" s="143" t="s">
        <v>198</v>
      </c>
      <c r="E160" s="144">
        <v>69</v>
      </c>
      <c r="F160" s="155"/>
      <c r="G160" s="146">
        <f t="shared" si="11"/>
        <v>0</v>
      </c>
    </row>
    <row r="161" spans="1:7" ht="43.2">
      <c r="A161" s="154" t="s">
        <v>1309</v>
      </c>
      <c r="B161" s="143" t="s">
        <v>1310</v>
      </c>
      <c r="C161" s="143" t="s">
        <v>1311</v>
      </c>
      <c r="D161" s="143" t="s">
        <v>198</v>
      </c>
      <c r="E161" s="144">
        <v>25</v>
      </c>
      <c r="F161" s="155"/>
      <c r="G161" s="146">
        <f t="shared" si="11"/>
        <v>0</v>
      </c>
    </row>
    <row r="162" spans="1:7" ht="43.2">
      <c r="A162" s="154" t="s">
        <v>1312</v>
      </c>
      <c r="B162" s="143" t="s">
        <v>1313</v>
      </c>
      <c r="C162" s="143" t="s">
        <v>1314</v>
      </c>
      <c r="D162" s="143" t="s">
        <v>198</v>
      </c>
      <c r="E162" s="144">
        <v>6</v>
      </c>
      <c r="F162" s="155"/>
      <c r="G162" s="146">
        <f t="shared" si="11"/>
        <v>0</v>
      </c>
    </row>
    <row r="163" spans="1:7" ht="43.2">
      <c r="A163" s="154" t="s">
        <v>1315</v>
      </c>
      <c r="B163" s="143" t="s">
        <v>1313</v>
      </c>
      <c r="C163" s="143" t="s">
        <v>1316</v>
      </c>
      <c r="D163" s="143" t="s">
        <v>198</v>
      </c>
      <c r="E163" s="144">
        <v>8</v>
      </c>
      <c r="F163" s="155"/>
      <c r="G163" s="146">
        <f t="shared" si="11"/>
        <v>0</v>
      </c>
    </row>
    <row r="164" spans="1:7" ht="43.2">
      <c r="A164" s="154" t="s">
        <v>1317</v>
      </c>
      <c r="B164" s="143" t="s">
        <v>1318</v>
      </c>
      <c r="C164" s="143" t="s">
        <v>1319</v>
      </c>
      <c r="D164" s="143" t="s">
        <v>198</v>
      </c>
      <c r="E164" s="144">
        <v>148</v>
      </c>
      <c r="F164" s="155"/>
      <c r="G164" s="146">
        <f t="shared" si="11"/>
        <v>0</v>
      </c>
    </row>
    <row r="165" spans="1:7" ht="43.2">
      <c r="A165" s="154" t="s">
        <v>1320</v>
      </c>
      <c r="B165" s="143" t="s">
        <v>1318</v>
      </c>
      <c r="C165" s="143" t="s">
        <v>1321</v>
      </c>
      <c r="D165" s="143" t="s">
        <v>198</v>
      </c>
      <c r="E165" s="144">
        <v>21</v>
      </c>
      <c r="F165" s="155"/>
      <c r="G165" s="146">
        <f t="shared" si="11"/>
        <v>0</v>
      </c>
    </row>
    <row r="166" spans="1:7" ht="43.2">
      <c r="A166" s="154" t="s">
        <v>1322</v>
      </c>
      <c r="B166" s="143" t="s">
        <v>1323</v>
      </c>
      <c r="C166" s="143" t="s">
        <v>1324</v>
      </c>
      <c r="D166" s="143" t="s">
        <v>198</v>
      </c>
      <c r="E166" s="144">
        <v>4</v>
      </c>
      <c r="F166" s="155"/>
      <c r="G166" s="146">
        <f t="shared" si="11"/>
        <v>0</v>
      </c>
    </row>
    <row r="167" spans="1:7" ht="43.2">
      <c r="A167" s="154" t="s">
        <v>1325</v>
      </c>
      <c r="B167" s="143" t="s">
        <v>1326</v>
      </c>
      <c r="C167" s="143" t="s">
        <v>1327</v>
      </c>
      <c r="D167" s="143" t="s">
        <v>198</v>
      </c>
      <c r="E167" s="144">
        <v>39</v>
      </c>
      <c r="F167" s="155"/>
      <c r="G167" s="146">
        <f t="shared" si="11"/>
        <v>0</v>
      </c>
    </row>
    <row r="168" spans="1:7" ht="43.2">
      <c r="A168" s="154" t="s">
        <v>1328</v>
      </c>
      <c r="B168" s="143" t="s">
        <v>1329</v>
      </c>
      <c r="C168" s="143" t="s">
        <v>1330</v>
      </c>
      <c r="D168" s="143" t="s">
        <v>198</v>
      </c>
      <c r="E168" s="144">
        <v>17</v>
      </c>
      <c r="F168" s="155"/>
      <c r="G168" s="146">
        <f t="shared" si="11"/>
        <v>0</v>
      </c>
    </row>
    <row r="169" spans="1:7" ht="43.2">
      <c r="A169" s="154" t="s">
        <v>1331</v>
      </c>
      <c r="B169" s="143" t="s">
        <v>1332</v>
      </c>
      <c r="C169" s="143" t="s">
        <v>1333</v>
      </c>
      <c r="D169" s="143" t="s">
        <v>198</v>
      </c>
      <c r="E169" s="144">
        <v>63</v>
      </c>
      <c r="F169" s="155"/>
      <c r="G169" s="146">
        <f t="shared" si="11"/>
        <v>0</v>
      </c>
    </row>
    <row r="170" spans="1:7" ht="43.2">
      <c r="A170" s="154" t="s">
        <v>1334</v>
      </c>
      <c r="B170" s="143" t="s">
        <v>1332</v>
      </c>
      <c r="C170" s="143" t="s">
        <v>1335</v>
      </c>
      <c r="D170" s="143" t="s">
        <v>198</v>
      </c>
      <c r="E170" s="144">
        <v>60</v>
      </c>
      <c r="F170" s="155"/>
      <c r="G170" s="146">
        <f t="shared" si="11"/>
        <v>0</v>
      </c>
    </row>
    <row r="171" spans="1:7" ht="43.2">
      <c r="A171" s="154" t="s">
        <v>1336</v>
      </c>
      <c r="B171" s="143" t="s">
        <v>1318</v>
      </c>
      <c r="C171" s="143" t="s">
        <v>1337</v>
      </c>
      <c r="D171" s="143" t="s">
        <v>198</v>
      </c>
      <c r="E171" s="144">
        <v>3</v>
      </c>
      <c r="F171" s="155"/>
      <c r="G171" s="146">
        <f t="shared" si="11"/>
        <v>0</v>
      </c>
    </row>
    <row r="172" spans="1:7" ht="43.2">
      <c r="A172" s="154" t="s">
        <v>1338</v>
      </c>
      <c r="B172" s="143" t="s">
        <v>1318</v>
      </c>
      <c r="C172" s="143" t="s">
        <v>1339</v>
      </c>
      <c r="D172" s="143" t="s">
        <v>198</v>
      </c>
      <c r="E172" s="144">
        <v>5</v>
      </c>
      <c r="F172" s="155"/>
      <c r="G172" s="146">
        <f t="shared" si="11"/>
        <v>0</v>
      </c>
    </row>
    <row r="173" spans="1:7" ht="43.2">
      <c r="A173" s="154" t="s">
        <v>1340</v>
      </c>
      <c r="B173" s="143" t="s">
        <v>1341</v>
      </c>
      <c r="C173" s="143" t="s">
        <v>1342</v>
      </c>
      <c r="D173" s="143" t="s">
        <v>198</v>
      </c>
      <c r="E173" s="144">
        <v>15</v>
      </c>
      <c r="F173" s="155"/>
      <c r="G173" s="146">
        <f t="shared" si="11"/>
        <v>0</v>
      </c>
    </row>
    <row r="174" spans="1:7" ht="43.2">
      <c r="A174" s="154" t="s">
        <v>1343</v>
      </c>
      <c r="B174" s="143" t="s">
        <v>1344</v>
      </c>
      <c r="C174" s="143" t="s">
        <v>1345</v>
      </c>
      <c r="D174" s="143" t="s">
        <v>198</v>
      </c>
      <c r="E174" s="144">
        <v>67</v>
      </c>
      <c r="F174" s="155"/>
      <c r="G174" s="146">
        <f t="shared" si="11"/>
        <v>0</v>
      </c>
    </row>
    <row r="175" spans="1:7" ht="43.2">
      <c r="A175" s="154" t="s">
        <v>1346</v>
      </c>
      <c r="B175" s="143" t="s">
        <v>1344</v>
      </c>
      <c r="C175" s="143" t="s">
        <v>1347</v>
      </c>
      <c r="D175" s="143" t="s">
        <v>198</v>
      </c>
      <c r="E175" s="144">
        <v>1</v>
      </c>
      <c r="F175" s="155"/>
      <c r="G175" s="146">
        <f t="shared" si="11"/>
        <v>0</v>
      </c>
    </row>
    <row r="176" spans="1:7" ht="43.2">
      <c r="A176" s="154" t="s">
        <v>1348</v>
      </c>
      <c r="B176" s="143" t="s">
        <v>1344</v>
      </c>
      <c r="C176" s="143" t="s">
        <v>1349</v>
      </c>
      <c r="D176" s="143" t="s">
        <v>198</v>
      </c>
      <c r="E176" s="144">
        <v>4</v>
      </c>
      <c r="F176" s="155"/>
      <c r="G176" s="146">
        <f t="shared" si="11"/>
        <v>0</v>
      </c>
    </row>
    <row r="177" spans="1:7" ht="43.2">
      <c r="A177" s="154" t="s">
        <v>1350</v>
      </c>
      <c r="B177" s="143" t="s">
        <v>1344</v>
      </c>
      <c r="C177" s="143" t="s">
        <v>1351</v>
      </c>
      <c r="D177" s="143" t="s">
        <v>198</v>
      </c>
      <c r="E177" s="144">
        <v>20</v>
      </c>
      <c r="F177" s="155"/>
      <c r="G177" s="146">
        <f t="shared" si="11"/>
        <v>0</v>
      </c>
    </row>
    <row r="178" spans="1:7" ht="43.2">
      <c r="A178" s="154" t="s">
        <v>1352</v>
      </c>
      <c r="B178" s="143" t="s">
        <v>1344</v>
      </c>
      <c r="C178" s="143" t="s">
        <v>1353</v>
      </c>
      <c r="D178" s="143" t="s">
        <v>198</v>
      </c>
      <c r="E178" s="144">
        <v>13</v>
      </c>
      <c r="F178" s="155"/>
      <c r="G178" s="146">
        <f t="shared" si="11"/>
        <v>0</v>
      </c>
    </row>
    <row r="179" spans="1:7" ht="43.2">
      <c r="A179" s="154" t="s">
        <v>1354</v>
      </c>
      <c r="B179" s="143" t="s">
        <v>1341</v>
      </c>
      <c r="C179" s="143" t="s">
        <v>1355</v>
      </c>
      <c r="D179" s="143" t="s">
        <v>198</v>
      </c>
      <c r="E179" s="144">
        <v>16</v>
      </c>
      <c r="F179" s="155"/>
      <c r="G179" s="146">
        <f t="shared" si="11"/>
        <v>0</v>
      </c>
    </row>
    <row r="180" spans="1:7" ht="43.2">
      <c r="A180" s="154" t="s">
        <v>1356</v>
      </c>
      <c r="B180" s="143" t="s">
        <v>1341</v>
      </c>
      <c r="C180" s="143" t="s">
        <v>1357</v>
      </c>
      <c r="D180" s="143" t="s">
        <v>198</v>
      </c>
      <c r="E180" s="144">
        <v>13</v>
      </c>
      <c r="F180" s="155"/>
      <c r="G180" s="146">
        <f t="shared" si="11"/>
        <v>0</v>
      </c>
    </row>
    <row r="181" spans="1:7" ht="43.2">
      <c r="A181" s="154" t="s">
        <v>1358</v>
      </c>
      <c r="B181" s="143" t="s">
        <v>1344</v>
      </c>
      <c r="C181" s="143" t="s">
        <v>1359</v>
      </c>
      <c r="D181" s="143" t="s">
        <v>198</v>
      </c>
      <c r="E181" s="144">
        <v>26</v>
      </c>
      <c r="F181" s="155"/>
      <c r="G181" s="146">
        <f t="shared" si="11"/>
        <v>0</v>
      </c>
    </row>
    <row r="182" spans="1:7" ht="43.2">
      <c r="A182" s="154" t="s">
        <v>1360</v>
      </c>
      <c r="B182" s="143" t="s">
        <v>1344</v>
      </c>
      <c r="C182" s="143" t="s">
        <v>1361</v>
      </c>
      <c r="D182" s="143" t="s">
        <v>198</v>
      </c>
      <c r="E182" s="144">
        <v>24</v>
      </c>
      <c r="F182" s="155"/>
      <c r="G182" s="146">
        <f t="shared" si="11"/>
        <v>0</v>
      </c>
    </row>
    <row r="183" spans="1:7" ht="43.2">
      <c r="A183" s="154" t="s">
        <v>1362</v>
      </c>
      <c r="B183" s="143" t="s">
        <v>1344</v>
      </c>
      <c r="C183" s="143" t="s">
        <v>1363</v>
      </c>
      <c r="D183" s="143" t="s">
        <v>198</v>
      </c>
      <c r="E183" s="144">
        <v>6</v>
      </c>
      <c r="F183" s="155"/>
      <c r="G183" s="146">
        <f t="shared" si="11"/>
        <v>0</v>
      </c>
    </row>
    <row r="184" spans="1:7" ht="43.2">
      <c r="A184" s="154" t="s">
        <v>1364</v>
      </c>
      <c r="B184" s="143" t="s">
        <v>1344</v>
      </c>
      <c r="C184" s="143" t="s">
        <v>1365</v>
      </c>
      <c r="D184" s="143" t="s">
        <v>198</v>
      </c>
      <c r="E184" s="144">
        <v>13</v>
      </c>
      <c r="F184" s="155"/>
      <c r="G184" s="146">
        <f t="shared" si="11"/>
        <v>0</v>
      </c>
    </row>
    <row r="185" spans="1:7" ht="43.2">
      <c r="A185" s="154" t="s">
        <v>1366</v>
      </c>
      <c r="B185" s="143" t="s">
        <v>1341</v>
      </c>
      <c r="C185" s="143" t="s">
        <v>1367</v>
      </c>
      <c r="D185" s="143" t="s">
        <v>198</v>
      </c>
      <c r="E185" s="144">
        <v>46</v>
      </c>
      <c r="F185" s="155"/>
      <c r="G185" s="146">
        <f t="shared" si="11"/>
        <v>0</v>
      </c>
    </row>
    <row r="186" spans="1:7" ht="43.2">
      <c r="A186" s="154" t="s">
        <v>1368</v>
      </c>
      <c r="B186" s="143" t="s">
        <v>1341</v>
      </c>
      <c r="C186" s="143" t="s">
        <v>1369</v>
      </c>
      <c r="D186" s="143" t="s">
        <v>198</v>
      </c>
      <c r="E186" s="144">
        <v>40</v>
      </c>
      <c r="F186" s="155"/>
      <c r="G186" s="146">
        <f t="shared" si="11"/>
        <v>0</v>
      </c>
    </row>
    <row r="187" spans="1:7" ht="43.2">
      <c r="A187" s="154" t="s">
        <v>1370</v>
      </c>
      <c r="B187" s="143" t="s">
        <v>1341</v>
      </c>
      <c r="C187" s="143" t="s">
        <v>1371</v>
      </c>
      <c r="D187" s="143" t="s">
        <v>198</v>
      </c>
      <c r="E187" s="144">
        <v>27</v>
      </c>
      <c r="F187" s="155"/>
      <c r="G187" s="146">
        <f t="shared" si="11"/>
        <v>0</v>
      </c>
    </row>
    <row r="188" spans="1:7" ht="43.2">
      <c r="A188" s="154" t="s">
        <v>1372</v>
      </c>
      <c r="B188" s="143" t="s">
        <v>1341</v>
      </c>
      <c r="C188" s="143" t="s">
        <v>1373</v>
      </c>
      <c r="D188" s="143" t="s">
        <v>198</v>
      </c>
      <c r="E188" s="144">
        <v>17</v>
      </c>
      <c r="F188" s="155"/>
      <c r="G188" s="146">
        <f t="shared" si="11"/>
        <v>0</v>
      </c>
    </row>
    <row r="189" spans="1:7" ht="43.2">
      <c r="A189" s="154" t="s">
        <v>1374</v>
      </c>
      <c r="B189" s="143" t="s">
        <v>1341</v>
      </c>
      <c r="C189" s="143" t="s">
        <v>1375</v>
      </c>
      <c r="D189" s="143" t="s">
        <v>198</v>
      </c>
      <c r="E189" s="144">
        <v>26</v>
      </c>
      <c r="F189" s="155"/>
      <c r="G189" s="146">
        <f t="shared" si="11"/>
        <v>0</v>
      </c>
    </row>
    <row r="190" spans="1:7" ht="43.2">
      <c r="A190" s="154" t="s">
        <v>1376</v>
      </c>
      <c r="B190" s="143" t="s">
        <v>1341</v>
      </c>
      <c r="C190" s="143" t="s">
        <v>1377</v>
      </c>
      <c r="D190" s="143" t="s">
        <v>198</v>
      </c>
      <c r="E190" s="144">
        <v>8</v>
      </c>
      <c r="F190" s="155"/>
      <c r="G190" s="146">
        <f t="shared" si="11"/>
        <v>0</v>
      </c>
    </row>
    <row r="191" spans="1:7" ht="43.2">
      <c r="A191" s="154" t="s">
        <v>1378</v>
      </c>
      <c r="B191" s="143" t="s">
        <v>1341</v>
      </c>
      <c r="C191" s="143" t="s">
        <v>1379</v>
      </c>
      <c r="D191" s="143" t="s">
        <v>198</v>
      </c>
      <c r="E191" s="144">
        <v>6</v>
      </c>
      <c r="F191" s="155"/>
      <c r="G191" s="146">
        <f t="shared" si="11"/>
        <v>0</v>
      </c>
    </row>
    <row r="192" spans="1:7" ht="43.2">
      <c r="A192" s="154" t="s">
        <v>1380</v>
      </c>
      <c r="B192" s="143" t="s">
        <v>1341</v>
      </c>
      <c r="C192" s="143" t="s">
        <v>1381</v>
      </c>
      <c r="D192" s="143" t="s">
        <v>198</v>
      </c>
      <c r="E192" s="144">
        <v>4</v>
      </c>
      <c r="F192" s="155"/>
      <c r="G192" s="146">
        <f t="shared" si="11"/>
        <v>0</v>
      </c>
    </row>
    <row r="193" spans="1:7" ht="43.2">
      <c r="A193" s="154" t="s">
        <v>1382</v>
      </c>
      <c r="B193" s="143" t="s">
        <v>1383</v>
      </c>
      <c r="C193" s="143" t="s">
        <v>1384</v>
      </c>
      <c r="D193" s="143" t="s">
        <v>56</v>
      </c>
      <c r="E193" s="144">
        <v>585</v>
      </c>
      <c r="F193" s="155"/>
      <c r="G193" s="146">
        <f t="shared" si="11"/>
        <v>0</v>
      </c>
    </row>
    <row r="194" spans="1:7" ht="43.2">
      <c r="A194" s="154" t="s">
        <v>1385</v>
      </c>
      <c r="B194" s="143" t="s">
        <v>3105</v>
      </c>
      <c r="C194" s="143" t="s">
        <v>1386</v>
      </c>
      <c r="D194" s="143" t="s">
        <v>198</v>
      </c>
      <c r="E194" s="144">
        <v>1</v>
      </c>
      <c r="F194" s="155"/>
      <c r="G194" s="146">
        <f t="shared" si="11"/>
        <v>0</v>
      </c>
    </row>
    <row r="195" spans="1:7" ht="43.2">
      <c r="A195" s="154" t="s">
        <v>1387</v>
      </c>
      <c r="B195" s="143" t="s">
        <v>1341</v>
      </c>
      <c r="C195" s="143" t="s">
        <v>1388</v>
      </c>
      <c r="D195" s="143" t="s">
        <v>198</v>
      </c>
      <c r="E195" s="144">
        <v>41</v>
      </c>
      <c r="F195" s="155"/>
      <c r="G195" s="146">
        <f t="shared" si="11"/>
        <v>0</v>
      </c>
    </row>
    <row r="196" spans="1:7" ht="43.2">
      <c r="A196" s="154" t="s">
        <v>1389</v>
      </c>
      <c r="B196" s="143" t="s">
        <v>1318</v>
      </c>
      <c r="C196" s="143" t="s">
        <v>1390</v>
      </c>
      <c r="D196" s="143" t="s">
        <v>198</v>
      </c>
      <c r="E196" s="144">
        <v>9</v>
      </c>
      <c r="F196" s="155"/>
      <c r="G196" s="146">
        <f t="shared" si="11"/>
        <v>0</v>
      </c>
    </row>
    <row r="197" spans="1:7" ht="43.2">
      <c r="A197" s="154" t="s">
        <v>1391</v>
      </c>
      <c r="B197" s="143" t="s">
        <v>1318</v>
      </c>
      <c r="C197" s="143" t="s">
        <v>1392</v>
      </c>
      <c r="D197" s="143" t="s">
        <v>198</v>
      </c>
      <c r="E197" s="144">
        <v>16</v>
      </c>
      <c r="F197" s="155"/>
      <c r="G197" s="146">
        <f t="shared" si="11"/>
        <v>0</v>
      </c>
    </row>
    <row r="198" spans="1:7" ht="43.2">
      <c r="A198" s="154" t="s">
        <v>1393</v>
      </c>
      <c r="B198" s="143" t="s">
        <v>1318</v>
      </c>
      <c r="C198" s="143" t="s">
        <v>1394</v>
      </c>
      <c r="D198" s="143" t="s">
        <v>198</v>
      </c>
      <c r="E198" s="144">
        <v>12</v>
      </c>
      <c r="F198" s="155"/>
      <c r="G198" s="146">
        <f t="shared" si="11"/>
        <v>0</v>
      </c>
    </row>
    <row r="199" spans="1:7" ht="43.2">
      <c r="A199" s="154" t="s">
        <v>1395</v>
      </c>
      <c r="B199" s="143" t="s">
        <v>1318</v>
      </c>
      <c r="C199" s="143" t="s">
        <v>1396</v>
      </c>
      <c r="D199" s="143" t="s">
        <v>198</v>
      </c>
      <c r="E199" s="144">
        <v>7</v>
      </c>
      <c r="F199" s="155"/>
      <c r="G199" s="146">
        <f t="shared" si="11"/>
        <v>0</v>
      </c>
    </row>
    <row r="200" spans="1:7" ht="43.2">
      <c r="A200" s="154" t="s">
        <v>1397</v>
      </c>
      <c r="B200" s="143" t="s">
        <v>1318</v>
      </c>
      <c r="C200" s="143" t="s">
        <v>1398</v>
      </c>
      <c r="D200" s="143" t="s">
        <v>198</v>
      </c>
      <c r="E200" s="144">
        <v>6</v>
      </c>
      <c r="F200" s="155"/>
      <c r="G200" s="146">
        <f t="shared" si="11"/>
        <v>0</v>
      </c>
    </row>
    <row r="201" spans="1:7" ht="43.2">
      <c r="A201" s="154" t="s">
        <v>1399</v>
      </c>
      <c r="B201" s="143" t="s">
        <v>1318</v>
      </c>
      <c r="C201" s="143" t="s">
        <v>1400</v>
      </c>
      <c r="D201" s="143" t="s">
        <v>198</v>
      </c>
      <c r="E201" s="144">
        <v>8</v>
      </c>
      <c r="F201" s="155"/>
      <c r="G201" s="146">
        <f t="shared" si="11"/>
        <v>0</v>
      </c>
    </row>
    <row r="202" spans="1:7" ht="43.2">
      <c r="A202" s="154" t="s">
        <v>1401</v>
      </c>
      <c r="B202" s="143" t="s">
        <v>1329</v>
      </c>
      <c r="C202" s="143" t="s">
        <v>1402</v>
      </c>
      <c r="D202" s="143" t="s">
        <v>198</v>
      </c>
      <c r="E202" s="144">
        <v>5</v>
      </c>
      <c r="F202" s="155"/>
      <c r="G202" s="146">
        <f t="shared" si="11"/>
        <v>0</v>
      </c>
    </row>
    <row r="203" spans="1:7" ht="43.2">
      <c r="A203" s="154" t="s">
        <v>1403</v>
      </c>
      <c r="B203" s="143" t="s">
        <v>3105</v>
      </c>
      <c r="C203" s="143" t="s">
        <v>1404</v>
      </c>
      <c r="D203" s="143" t="s">
        <v>198</v>
      </c>
      <c r="E203" s="144">
        <v>1</v>
      </c>
      <c r="F203" s="155"/>
      <c r="G203" s="146">
        <f t="shared" si="11"/>
        <v>0</v>
      </c>
    </row>
    <row r="204" spans="1:7" ht="43.2">
      <c r="A204" s="154" t="s">
        <v>1405</v>
      </c>
      <c r="B204" s="143" t="s">
        <v>1406</v>
      </c>
      <c r="C204" s="143" t="s">
        <v>1407</v>
      </c>
      <c r="D204" s="143" t="s">
        <v>198</v>
      </c>
      <c r="E204" s="144">
        <v>26</v>
      </c>
      <c r="F204" s="155"/>
      <c r="G204" s="146">
        <f t="shared" si="11"/>
        <v>0</v>
      </c>
    </row>
    <row r="205" spans="1:7" ht="43.2">
      <c r="A205" s="154" t="s">
        <v>1408</v>
      </c>
      <c r="B205" s="143" t="s">
        <v>1406</v>
      </c>
      <c r="C205" s="143" t="s">
        <v>1409</v>
      </c>
      <c r="D205" s="143" t="s">
        <v>198</v>
      </c>
      <c r="E205" s="144">
        <v>68</v>
      </c>
      <c r="F205" s="155"/>
      <c r="G205" s="146">
        <f t="shared" si="11"/>
        <v>0</v>
      </c>
    </row>
    <row r="206" spans="1:7" ht="43.2">
      <c r="A206" s="154" t="s">
        <v>1410</v>
      </c>
      <c r="B206" s="143" t="s">
        <v>1341</v>
      </c>
      <c r="C206" s="143" t="s">
        <v>1411</v>
      </c>
      <c r="D206" s="143" t="s">
        <v>198</v>
      </c>
      <c r="E206" s="144">
        <v>84</v>
      </c>
      <c r="F206" s="155"/>
      <c r="G206" s="146">
        <f t="shared" si="11"/>
        <v>0</v>
      </c>
    </row>
    <row r="207" spans="1:7" ht="43.2">
      <c r="A207" s="154" t="s">
        <v>1412</v>
      </c>
      <c r="B207" s="143" t="s">
        <v>1318</v>
      </c>
      <c r="C207" s="143" t="s">
        <v>1413</v>
      </c>
      <c r="D207" s="143" t="s">
        <v>198</v>
      </c>
      <c r="E207" s="144">
        <v>7</v>
      </c>
      <c r="F207" s="155"/>
      <c r="G207" s="146">
        <f t="shared" si="11"/>
        <v>0</v>
      </c>
    </row>
    <row r="208" spans="1:7" ht="43.2">
      <c r="A208" s="154" t="s">
        <v>1414</v>
      </c>
      <c r="B208" s="143" t="s">
        <v>1415</v>
      </c>
      <c r="C208" s="143" t="s">
        <v>1416</v>
      </c>
      <c r="D208" s="143" t="s">
        <v>198</v>
      </c>
      <c r="E208" s="144">
        <v>4</v>
      </c>
      <c r="F208" s="155"/>
      <c r="G208" s="146">
        <f t="shared" si="11"/>
        <v>0</v>
      </c>
    </row>
    <row r="209" spans="1:7" ht="43.2">
      <c r="A209" s="154" t="s">
        <v>1417</v>
      </c>
      <c r="B209" s="143" t="s">
        <v>1383</v>
      </c>
      <c r="C209" s="143" t="s">
        <v>1418</v>
      </c>
      <c r="D209" s="143" t="s">
        <v>56</v>
      </c>
      <c r="E209" s="144">
        <v>271</v>
      </c>
      <c r="F209" s="155"/>
      <c r="G209" s="146">
        <f t="shared" si="11"/>
        <v>0</v>
      </c>
    </row>
    <row r="210" spans="1:7" ht="43.2">
      <c r="A210" s="154" t="s">
        <v>1419</v>
      </c>
      <c r="B210" s="143" t="s">
        <v>3105</v>
      </c>
      <c r="C210" s="143" t="s">
        <v>1420</v>
      </c>
      <c r="D210" s="143" t="s">
        <v>198</v>
      </c>
      <c r="E210" s="144">
        <v>1</v>
      </c>
      <c r="F210" s="155"/>
      <c r="G210" s="146">
        <f t="shared" si="11"/>
        <v>0</v>
      </c>
    </row>
    <row r="211" spans="1:7" ht="43.2">
      <c r="A211" s="154" t="s">
        <v>1421</v>
      </c>
      <c r="B211" s="143" t="s">
        <v>3105</v>
      </c>
      <c r="C211" s="143" t="s">
        <v>1422</v>
      </c>
      <c r="D211" s="143" t="s">
        <v>198</v>
      </c>
      <c r="E211" s="144">
        <v>1</v>
      </c>
      <c r="F211" s="155"/>
      <c r="G211" s="146">
        <f t="shared" si="11"/>
        <v>0</v>
      </c>
    </row>
    <row r="212" spans="1:7" ht="43.2">
      <c r="A212" s="154" t="s">
        <v>1423</v>
      </c>
      <c r="B212" s="143" t="s">
        <v>1424</v>
      </c>
      <c r="C212" s="143" t="s">
        <v>1425</v>
      </c>
      <c r="D212" s="143" t="s">
        <v>46</v>
      </c>
      <c r="E212" s="144">
        <v>3</v>
      </c>
      <c r="F212" s="155"/>
      <c r="G212" s="146">
        <f t="shared" si="11"/>
        <v>0</v>
      </c>
    </row>
    <row r="213" spans="1:7" ht="43.2">
      <c r="A213" s="154" t="s">
        <v>1426</v>
      </c>
      <c r="B213" s="143" t="s">
        <v>1427</v>
      </c>
      <c r="C213" s="143" t="s">
        <v>1428</v>
      </c>
      <c r="D213" s="143" t="s">
        <v>46</v>
      </c>
      <c r="E213" s="144">
        <v>3</v>
      </c>
      <c r="F213" s="155"/>
      <c r="G213" s="146">
        <f t="shared" si="11"/>
        <v>0</v>
      </c>
    </row>
    <row r="214" spans="1:7" ht="43.2">
      <c r="A214" s="154" t="s">
        <v>1429</v>
      </c>
      <c r="B214" s="143" t="s">
        <v>3969</v>
      </c>
      <c r="C214" s="143" t="s">
        <v>1430</v>
      </c>
      <c r="D214" s="143" t="s">
        <v>46</v>
      </c>
      <c r="E214" s="144">
        <v>11</v>
      </c>
      <c r="F214" s="155"/>
      <c r="G214" s="146">
        <f t="shared" si="11"/>
        <v>0</v>
      </c>
    </row>
    <row r="215" spans="1:7" ht="43.2">
      <c r="A215" s="154" t="s">
        <v>1431</v>
      </c>
      <c r="B215" s="143" t="s">
        <v>3969</v>
      </c>
      <c r="C215" s="143" t="s">
        <v>1432</v>
      </c>
      <c r="D215" s="143" t="s">
        <v>46</v>
      </c>
      <c r="E215" s="144">
        <v>7</v>
      </c>
      <c r="F215" s="155"/>
      <c r="G215" s="146">
        <f t="shared" si="11"/>
        <v>0</v>
      </c>
    </row>
    <row r="216" spans="1:7" ht="43.2">
      <c r="A216" s="154" t="s">
        <v>1433</v>
      </c>
      <c r="B216" s="143" t="s">
        <v>3969</v>
      </c>
      <c r="C216" s="143" t="s">
        <v>1434</v>
      </c>
      <c r="D216" s="143" t="s">
        <v>46</v>
      </c>
      <c r="E216" s="144">
        <v>7</v>
      </c>
      <c r="F216" s="155"/>
      <c r="G216" s="146">
        <f aca="true" t="shared" si="12" ref="G216:G223">F216*E216</f>
        <v>0</v>
      </c>
    </row>
    <row r="217" spans="1:7" ht="43.2">
      <c r="A217" s="154" t="s">
        <v>1435</v>
      </c>
      <c r="B217" s="143" t="s">
        <v>3969</v>
      </c>
      <c r="C217" s="143" t="s">
        <v>1436</v>
      </c>
      <c r="D217" s="143" t="s">
        <v>46</v>
      </c>
      <c r="E217" s="144">
        <v>2</v>
      </c>
      <c r="F217" s="155"/>
      <c r="G217" s="146">
        <f t="shared" si="12"/>
        <v>0</v>
      </c>
    </row>
    <row r="218" spans="1:7" ht="43.2">
      <c r="A218" s="154" t="s">
        <v>1437</v>
      </c>
      <c r="B218" s="143" t="s">
        <v>3969</v>
      </c>
      <c r="C218" s="143" t="s">
        <v>1438</v>
      </c>
      <c r="D218" s="143" t="s">
        <v>46</v>
      </c>
      <c r="E218" s="144">
        <v>2</v>
      </c>
      <c r="F218" s="155"/>
      <c r="G218" s="146">
        <f t="shared" si="12"/>
        <v>0</v>
      </c>
    </row>
    <row r="219" spans="1:7" ht="43.2">
      <c r="A219" s="154" t="s">
        <v>1439</v>
      </c>
      <c r="B219" s="143" t="s">
        <v>3969</v>
      </c>
      <c r="C219" s="143" t="s">
        <v>1440</v>
      </c>
      <c r="D219" s="143" t="s">
        <v>46</v>
      </c>
      <c r="E219" s="144">
        <v>2</v>
      </c>
      <c r="F219" s="155"/>
      <c r="G219" s="146">
        <f t="shared" si="12"/>
        <v>0</v>
      </c>
    </row>
    <row r="220" spans="1:7" ht="43.2">
      <c r="A220" s="154" t="s">
        <v>1441</v>
      </c>
      <c r="B220" s="143" t="s">
        <v>1442</v>
      </c>
      <c r="C220" s="143" t="s">
        <v>1443</v>
      </c>
      <c r="D220" s="143" t="s">
        <v>46</v>
      </c>
      <c r="E220" s="144">
        <v>2</v>
      </c>
      <c r="F220" s="155"/>
      <c r="G220" s="146">
        <f t="shared" si="12"/>
        <v>0</v>
      </c>
    </row>
    <row r="221" spans="1:7" ht="43.2">
      <c r="A221" s="154" t="s">
        <v>1444</v>
      </c>
      <c r="B221" s="143" t="s">
        <v>3105</v>
      </c>
      <c r="C221" s="143" t="s">
        <v>1445</v>
      </c>
      <c r="D221" s="143" t="s">
        <v>46</v>
      </c>
      <c r="E221" s="144">
        <v>1</v>
      </c>
      <c r="F221" s="155"/>
      <c r="G221" s="146">
        <f t="shared" si="12"/>
        <v>0</v>
      </c>
    </row>
    <row r="222" spans="1:7" ht="43.2">
      <c r="A222" s="154" t="s">
        <v>1446</v>
      </c>
      <c r="B222" s="143" t="s">
        <v>3968</v>
      </c>
      <c r="C222" s="143" t="s">
        <v>1447</v>
      </c>
      <c r="D222" s="143" t="s">
        <v>198</v>
      </c>
      <c r="E222" s="144">
        <v>1</v>
      </c>
      <c r="F222" s="155"/>
      <c r="G222" s="146">
        <f t="shared" si="12"/>
        <v>0</v>
      </c>
    </row>
    <row r="223" spans="1:7" ht="43.2">
      <c r="A223" s="154" t="s">
        <v>1448</v>
      </c>
      <c r="B223" s="143" t="s">
        <v>1449</v>
      </c>
      <c r="C223" s="143" t="s">
        <v>1450</v>
      </c>
      <c r="D223" s="143" t="s">
        <v>1451</v>
      </c>
      <c r="E223" s="144">
        <v>106</v>
      </c>
      <c r="F223" s="155"/>
      <c r="G223" s="146">
        <f t="shared" si="12"/>
        <v>0</v>
      </c>
    </row>
    <row r="224" spans="1:7" ht="33.75" customHeight="1">
      <c r="A224" s="186" t="s">
        <v>3104</v>
      </c>
      <c r="B224" s="187"/>
      <c r="C224" s="187"/>
      <c r="D224" s="187"/>
      <c r="E224" s="187"/>
      <c r="F224" s="188"/>
      <c r="G224" s="147">
        <f>SUM(G151:G223)</f>
        <v>0</v>
      </c>
    </row>
    <row r="225" spans="1:7" ht="15">
      <c r="A225" s="103"/>
      <c r="B225" s="207" t="s">
        <v>3989</v>
      </c>
      <c r="C225" s="208"/>
      <c r="D225" s="54"/>
      <c r="E225" s="54"/>
      <c r="F225" s="55"/>
      <c r="G225" s="55"/>
    </row>
    <row r="226" spans="1:7" ht="15">
      <c r="A226" s="103"/>
      <c r="B226" s="207" t="s">
        <v>3990</v>
      </c>
      <c r="C226" s="208"/>
      <c r="D226" s="54"/>
      <c r="E226" s="54"/>
      <c r="F226" s="55"/>
      <c r="G226" s="55"/>
    </row>
    <row r="227" spans="1:7" ht="43.2">
      <c r="A227" s="30" t="s">
        <v>1452</v>
      </c>
      <c r="B227" s="10" t="s">
        <v>3106</v>
      </c>
      <c r="C227" s="7" t="s">
        <v>1453</v>
      </c>
      <c r="D227" s="8" t="s">
        <v>56</v>
      </c>
      <c r="E227" s="8">
        <v>76</v>
      </c>
      <c r="F227" s="155"/>
      <c r="G227" s="146">
        <f aca="true" t="shared" si="13" ref="G227:G228">F227*E227</f>
        <v>0</v>
      </c>
    </row>
    <row r="228" spans="1:7" ht="58.2" customHeight="1">
      <c r="A228" s="30" t="s">
        <v>1454</v>
      </c>
      <c r="B228" s="7" t="s">
        <v>3105</v>
      </c>
      <c r="C228" s="7" t="s">
        <v>3107</v>
      </c>
      <c r="D228" s="8" t="s">
        <v>198</v>
      </c>
      <c r="E228" s="8">
        <v>1</v>
      </c>
      <c r="F228" s="155"/>
      <c r="G228" s="146">
        <f t="shared" si="13"/>
        <v>0</v>
      </c>
    </row>
    <row r="229" spans="1:7" ht="30" customHeight="1">
      <c r="A229" s="186" t="s">
        <v>3108</v>
      </c>
      <c r="B229" s="187"/>
      <c r="C229" s="187"/>
      <c r="D229" s="187"/>
      <c r="E229" s="187"/>
      <c r="F229" s="188"/>
      <c r="G229" s="147">
        <f>SUM(G227:G228)</f>
        <v>0</v>
      </c>
    </row>
    <row r="230" spans="1:7" ht="15">
      <c r="A230" s="103"/>
      <c r="B230" s="207" t="s">
        <v>3109</v>
      </c>
      <c r="C230" s="208"/>
      <c r="D230" s="54"/>
      <c r="E230" s="54"/>
      <c r="F230" s="55"/>
      <c r="G230" s="55"/>
    </row>
    <row r="231" spans="1:7" ht="43.2">
      <c r="A231" s="30" t="s">
        <v>1455</v>
      </c>
      <c r="B231" s="7" t="s">
        <v>3970</v>
      </c>
      <c r="C231" s="7" t="s">
        <v>1453</v>
      </c>
      <c r="D231" s="8" t="s">
        <v>56</v>
      </c>
      <c r="E231" s="8">
        <v>73.85</v>
      </c>
      <c r="F231" s="155"/>
      <c r="G231" s="146">
        <f aca="true" t="shared" si="14" ref="G231:G232">F231*E231</f>
        <v>0</v>
      </c>
    </row>
    <row r="232" spans="1:7" ht="43.2">
      <c r="A232" s="30" t="s">
        <v>1456</v>
      </c>
      <c r="B232" s="7" t="s">
        <v>3105</v>
      </c>
      <c r="C232" s="7" t="s">
        <v>3971</v>
      </c>
      <c r="D232" s="8" t="s">
        <v>198</v>
      </c>
      <c r="E232" s="8">
        <v>1</v>
      </c>
      <c r="F232" s="155"/>
      <c r="G232" s="146">
        <f t="shared" si="14"/>
        <v>0</v>
      </c>
    </row>
    <row r="233" spans="1:7" ht="33" customHeight="1">
      <c r="A233" s="186" t="s">
        <v>3110</v>
      </c>
      <c r="B233" s="187"/>
      <c r="C233" s="187"/>
      <c r="D233" s="187"/>
      <c r="E233" s="187"/>
      <c r="F233" s="188"/>
      <c r="G233" s="147">
        <f>SUM(G231:G232)</f>
        <v>0</v>
      </c>
    </row>
    <row r="234" spans="1:7" ht="15">
      <c r="A234" s="103"/>
      <c r="B234" s="207" t="s">
        <v>3991</v>
      </c>
      <c r="C234" s="208"/>
      <c r="D234" s="54"/>
      <c r="E234" s="54"/>
      <c r="F234" s="55"/>
      <c r="G234" s="55"/>
    </row>
    <row r="235" spans="1:7" ht="43.2">
      <c r="A235" s="30" t="s">
        <v>1457</v>
      </c>
      <c r="B235" s="7" t="s">
        <v>3970</v>
      </c>
      <c r="C235" s="7" t="s">
        <v>1453</v>
      </c>
      <c r="D235" s="8" t="s">
        <v>56</v>
      </c>
      <c r="E235" s="8">
        <v>29.2</v>
      </c>
      <c r="F235" s="155"/>
      <c r="G235" s="146">
        <f aca="true" t="shared" si="15" ref="G235:G236">F235*E235</f>
        <v>0</v>
      </c>
    </row>
    <row r="236" spans="1:7" ht="43.2">
      <c r="A236" s="30" t="s">
        <v>1458</v>
      </c>
      <c r="B236" s="7" t="s">
        <v>3968</v>
      </c>
      <c r="C236" s="7" t="s">
        <v>3972</v>
      </c>
      <c r="D236" s="8" t="s">
        <v>198</v>
      </c>
      <c r="E236" s="8">
        <v>1</v>
      </c>
      <c r="F236" s="155"/>
      <c r="G236" s="146">
        <f t="shared" si="15"/>
        <v>0</v>
      </c>
    </row>
    <row r="237" spans="1:7" ht="33.75" customHeight="1">
      <c r="A237" s="186" t="s">
        <v>3111</v>
      </c>
      <c r="B237" s="187"/>
      <c r="C237" s="187"/>
      <c r="D237" s="187"/>
      <c r="E237" s="187"/>
      <c r="F237" s="188"/>
      <c r="G237" s="147">
        <f>SUM(G235:G236)</f>
        <v>0</v>
      </c>
    </row>
    <row r="238" spans="1:7" ht="15">
      <c r="A238" s="103"/>
      <c r="B238" s="207" t="s">
        <v>3112</v>
      </c>
      <c r="C238" s="208"/>
      <c r="D238" s="54"/>
      <c r="E238" s="54"/>
      <c r="F238" s="55"/>
      <c r="G238" s="55"/>
    </row>
    <row r="239" spans="1:7" ht="43.2">
      <c r="A239" s="30" t="s">
        <v>1459</v>
      </c>
      <c r="B239" s="7" t="s">
        <v>3970</v>
      </c>
      <c r="C239" s="7" t="s">
        <v>1453</v>
      </c>
      <c r="D239" s="8" t="s">
        <v>56</v>
      </c>
      <c r="E239" s="8">
        <v>61.25</v>
      </c>
      <c r="F239" s="155"/>
      <c r="G239" s="146">
        <f aca="true" t="shared" si="16" ref="G239:G240">F239*E239</f>
        <v>0</v>
      </c>
    </row>
    <row r="240" spans="1:7" ht="43.2">
      <c r="A240" s="30" t="s">
        <v>1460</v>
      </c>
      <c r="B240" s="7" t="s">
        <v>3968</v>
      </c>
      <c r="C240" s="7" t="s">
        <v>3973</v>
      </c>
      <c r="D240" s="8" t="s">
        <v>198</v>
      </c>
      <c r="E240" s="8">
        <v>1</v>
      </c>
      <c r="F240" s="155"/>
      <c r="G240" s="146">
        <f t="shared" si="16"/>
        <v>0</v>
      </c>
    </row>
    <row r="241" spans="1:7" ht="28.5" customHeight="1">
      <c r="A241" s="186" t="s">
        <v>3113</v>
      </c>
      <c r="B241" s="187"/>
      <c r="C241" s="187"/>
      <c r="D241" s="187"/>
      <c r="E241" s="187"/>
      <c r="F241" s="188"/>
      <c r="G241" s="147">
        <f>SUM(G239:G240)</f>
        <v>0</v>
      </c>
    </row>
    <row r="242" spans="1:7" ht="30.75" customHeight="1">
      <c r="A242" s="186" t="s">
        <v>3114</v>
      </c>
      <c r="B242" s="187"/>
      <c r="C242" s="187"/>
      <c r="D242" s="187"/>
      <c r="E242" s="187"/>
      <c r="F242" s="188"/>
      <c r="G242" s="147">
        <f>SUM(G229,G233,G237,G241)</f>
        <v>0</v>
      </c>
    </row>
    <row r="243" spans="1:7" ht="15">
      <c r="A243" s="103"/>
      <c r="B243" s="207" t="s">
        <v>3992</v>
      </c>
      <c r="C243" s="208"/>
      <c r="D243" s="54"/>
      <c r="E243" s="54"/>
      <c r="F243" s="55"/>
      <c r="G243" s="55"/>
    </row>
    <row r="244" spans="1:7" ht="43.2">
      <c r="A244" s="30" t="s">
        <v>1461</v>
      </c>
      <c r="B244" s="7" t="s">
        <v>1240</v>
      </c>
      <c r="C244" s="7" t="s">
        <v>1243</v>
      </c>
      <c r="D244" s="8" t="s">
        <v>56</v>
      </c>
      <c r="E244" s="8">
        <v>3020</v>
      </c>
      <c r="F244" s="155"/>
      <c r="G244" s="146">
        <f aca="true" t="shared" si="17" ref="G244:G256">F244*E244</f>
        <v>0</v>
      </c>
    </row>
    <row r="245" spans="1:7" ht="43.2">
      <c r="A245" s="30" t="s">
        <v>1462</v>
      </c>
      <c r="B245" s="7" t="s">
        <v>1285</v>
      </c>
      <c r="C245" s="7" t="s">
        <v>1286</v>
      </c>
      <c r="D245" s="8" t="s">
        <v>56</v>
      </c>
      <c r="E245" s="8">
        <v>720</v>
      </c>
      <c r="F245" s="155"/>
      <c r="G245" s="146">
        <f t="shared" si="17"/>
        <v>0</v>
      </c>
    </row>
    <row r="246" spans="1:7" ht="43.2">
      <c r="A246" s="30" t="s">
        <v>1463</v>
      </c>
      <c r="B246" s="7" t="s">
        <v>1252</v>
      </c>
      <c r="C246" s="7" t="s">
        <v>1255</v>
      </c>
      <c r="D246" s="8" t="s">
        <v>56</v>
      </c>
      <c r="E246" s="8">
        <v>210</v>
      </c>
      <c r="F246" s="155"/>
      <c r="G246" s="146">
        <f t="shared" si="17"/>
        <v>0</v>
      </c>
    </row>
    <row r="247" spans="1:7" ht="43.2">
      <c r="A247" s="30" t="s">
        <v>1464</v>
      </c>
      <c r="B247" s="7" t="s">
        <v>1465</v>
      </c>
      <c r="C247" s="7" t="s">
        <v>1466</v>
      </c>
      <c r="D247" s="8" t="s">
        <v>56</v>
      </c>
      <c r="E247" s="8">
        <v>20</v>
      </c>
      <c r="F247" s="155"/>
      <c r="G247" s="146">
        <f t="shared" si="17"/>
        <v>0</v>
      </c>
    </row>
    <row r="248" spans="1:7" ht="43.2">
      <c r="A248" s="30" t="s">
        <v>1467</v>
      </c>
      <c r="B248" s="7" t="s">
        <v>1288</v>
      </c>
      <c r="C248" s="7" t="s">
        <v>1289</v>
      </c>
      <c r="D248" s="8" t="s">
        <v>46</v>
      </c>
      <c r="E248" s="8">
        <v>246</v>
      </c>
      <c r="F248" s="155"/>
      <c r="G248" s="146">
        <f t="shared" si="17"/>
        <v>0</v>
      </c>
    </row>
    <row r="249" spans="1:7" ht="43.2">
      <c r="A249" s="30" t="s">
        <v>1468</v>
      </c>
      <c r="B249" s="7" t="s">
        <v>1291</v>
      </c>
      <c r="C249" s="7" t="s">
        <v>1292</v>
      </c>
      <c r="D249" s="8" t="s">
        <v>46</v>
      </c>
      <c r="E249" s="8">
        <v>113</v>
      </c>
      <c r="F249" s="155"/>
      <c r="G249" s="146">
        <f t="shared" si="17"/>
        <v>0</v>
      </c>
    </row>
    <row r="250" spans="1:7" ht="43.2">
      <c r="A250" s="30" t="s">
        <v>1469</v>
      </c>
      <c r="B250" s="7" t="s">
        <v>1470</v>
      </c>
      <c r="C250" s="7" t="s">
        <v>1471</v>
      </c>
      <c r="D250" s="8" t="s">
        <v>46</v>
      </c>
      <c r="E250" s="8">
        <v>91</v>
      </c>
      <c r="F250" s="155"/>
      <c r="G250" s="146">
        <f t="shared" si="17"/>
        <v>0</v>
      </c>
    </row>
    <row r="251" spans="1:7" ht="43.2">
      <c r="A251" s="30" t="s">
        <v>1472</v>
      </c>
      <c r="B251" s="7" t="s">
        <v>1473</v>
      </c>
      <c r="C251" s="7" t="s">
        <v>1474</v>
      </c>
      <c r="D251" s="8" t="s">
        <v>46</v>
      </c>
      <c r="E251" s="8">
        <v>15</v>
      </c>
      <c r="F251" s="155"/>
      <c r="G251" s="146">
        <f t="shared" si="17"/>
        <v>0</v>
      </c>
    </row>
    <row r="252" spans="1:7" ht="43.2">
      <c r="A252" s="30" t="s">
        <v>1475</v>
      </c>
      <c r="B252" s="7" t="s">
        <v>1476</v>
      </c>
      <c r="C252" s="7" t="s">
        <v>1477</v>
      </c>
      <c r="D252" s="8" t="s">
        <v>46</v>
      </c>
      <c r="E252" s="8">
        <v>58</v>
      </c>
      <c r="F252" s="155"/>
      <c r="G252" s="146">
        <f t="shared" si="17"/>
        <v>0</v>
      </c>
    </row>
    <row r="253" spans="1:7" ht="43.2">
      <c r="A253" s="30" t="s">
        <v>1478</v>
      </c>
      <c r="B253" s="7" t="s">
        <v>1476</v>
      </c>
      <c r="C253" s="7" t="s">
        <v>1479</v>
      </c>
      <c r="D253" s="8" t="s">
        <v>46</v>
      </c>
      <c r="E253" s="8">
        <v>7</v>
      </c>
      <c r="F253" s="155"/>
      <c r="G253" s="146">
        <f t="shared" si="17"/>
        <v>0</v>
      </c>
    </row>
    <row r="254" spans="1:7" ht="43.2">
      <c r="A254" s="30" t="s">
        <v>1480</v>
      </c>
      <c r="B254" s="7" t="s">
        <v>1481</v>
      </c>
      <c r="C254" s="7" t="s">
        <v>1482</v>
      </c>
      <c r="D254" s="8" t="s">
        <v>46</v>
      </c>
      <c r="E254" s="8">
        <v>17</v>
      </c>
      <c r="F254" s="155"/>
      <c r="G254" s="146">
        <f t="shared" si="17"/>
        <v>0</v>
      </c>
    </row>
    <row r="255" spans="1:7" ht="43.2">
      <c r="A255" s="30" t="s">
        <v>1483</v>
      </c>
      <c r="B255" s="7" t="s">
        <v>1449</v>
      </c>
      <c r="C255" s="7" t="s">
        <v>1450</v>
      </c>
      <c r="D255" s="8" t="s">
        <v>1451</v>
      </c>
      <c r="E255" s="8">
        <v>53</v>
      </c>
      <c r="F255" s="155"/>
      <c r="G255" s="146">
        <f t="shared" si="17"/>
        <v>0</v>
      </c>
    </row>
    <row r="256" spans="1:7" ht="43.2">
      <c r="A256" s="30" t="s">
        <v>1484</v>
      </c>
      <c r="B256" s="7" t="s">
        <v>1485</v>
      </c>
      <c r="C256" s="7" t="s">
        <v>1486</v>
      </c>
      <c r="D256" s="8" t="s">
        <v>1451</v>
      </c>
      <c r="E256" s="8">
        <v>4</v>
      </c>
      <c r="F256" s="155"/>
      <c r="G256" s="146">
        <f t="shared" si="17"/>
        <v>0</v>
      </c>
    </row>
    <row r="257" spans="1:7" ht="32.25" customHeight="1">
      <c r="A257" s="186" t="s">
        <v>3115</v>
      </c>
      <c r="B257" s="187"/>
      <c r="C257" s="187"/>
      <c r="D257" s="187"/>
      <c r="E257" s="187"/>
      <c r="F257" s="188"/>
      <c r="G257" s="147">
        <f>SUM(G244:G256)</f>
        <v>0</v>
      </c>
    </row>
    <row r="258" spans="1:7" s="11" customFormat="1" ht="33.75" customHeight="1">
      <c r="A258" s="186" t="s">
        <v>3116</v>
      </c>
      <c r="B258" s="187"/>
      <c r="C258" s="187"/>
      <c r="D258" s="187"/>
      <c r="E258" s="187"/>
      <c r="F258" s="188"/>
      <c r="G258" s="147">
        <f>SUM(G224,G242,G257)</f>
        <v>0</v>
      </c>
    </row>
    <row r="259" spans="1:7" ht="15">
      <c r="A259" s="30"/>
      <c r="B259" s="217" t="s">
        <v>3993</v>
      </c>
      <c r="C259" s="218"/>
      <c r="D259" s="8"/>
      <c r="E259" s="8"/>
      <c r="F259" s="155"/>
      <c r="G259" s="146"/>
    </row>
    <row r="260" spans="1:7" ht="28.8">
      <c r="A260" s="30" t="s">
        <v>1487</v>
      </c>
      <c r="B260" s="7" t="s">
        <v>1488</v>
      </c>
      <c r="C260" s="7" t="s">
        <v>1489</v>
      </c>
      <c r="D260" s="8" t="s">
        <v>56</v>
      </c>
      <c r="E260" s="8">
        <v>350</v>
      </c>
      <c r="F260" s="155"/>
      <c r="G260" s="146">
        <f aca="true" t="shared" si="18" ref="G260:G278">F260*E260</f>
        <v>0</v>
      </c>
    </row>
    <row r="261" spans="1:7" ht="28.8">
      <c r="A261" s="30" t="s">
        <v>1490</v>
      </c>
      <c r="B261" s="7" t="s">
        <v>1488</v>
      </c>
      <c r="C261" s="7" t="s">
        <v>1491</v>
      </c>
      <c r="D261" s="8" t="s">
        <v>56</v>
      </c>
      <c r="E261" s="8">
        <v>150</v>
      </c>
      <c r="F261" s="155"/>
      <c r="G261" s="146">
        <f t="shared" si="18"/>
        <v>0</v>
      </c>
    </row>
    <row r="262" spans="1:7" ht="43.2">
      <c r="A262" s="30" t="s">
        <v>1492</v>
      </c>
      <c r="B262" s="7" t="s">
        <v>1240</v>
      </c>
      <c r="C262" s="7" t="s">
        <v>1493</v>
      </c>
      <c r="D262" s="8" t="s">
        <v>56</v>
      </c>
      <c r="E262" s="8">
        <v>550</v>
      </c>
      <c r="F262" s="155"/>
      <c r="G262" s="146">
        <f t="shared" si="18"/>
        <v>0</v>
      </c>
    </row>
    <row r="263" spans="1:7" ht="43.2">
      <c r="A263" s="30" t="s">
        <v>1494</v>
      </c>
      <c r="B263" s="7" t="s">
        <v>1240</v>
      </c>
      <c r="C263" s="7" t="s">
        <v>1260</v>
      </c>
      <c r="D263" s="8" t="s">
        <v>56</v>
      </c>
      <c r="E263" s="8">
        <v>200</v>
      </c>
      <c r="F263" s="155"/>
      <c r="G263" s="146">
        <f t="shared" si="18"/>
        <v>0</v>
      </c>
    </row>
    <row r="264" spans="1:7" ht="28.8">
      <c r="A264" s="30" t="s">
        <v>1495</v>
      </c>
      <c r="B264" s="7" t="s">
        <v>1240</v>
      </c>
      <c r="C264" s="7" t="s">
        <v>1496</v>
      </c>
      <c r="D264" s="8" t="s">
        <v>56</v>
      </c>
      <c r="E264" s="8">
        <v>150</v>
      </c>
      <c r="F264" s="155"/>
      <c r="G264" s="146">
        <f t="shared" si="18"/>
        <v>0</v>
      </c>
    </row>
    <row r="265" spans="1:7" ht="28.8">
      <c r="A265" s="30" t="s">
        <v>1497</v>
      </c>
      <c r="B265" s="7" t="s">
        <v>1498</v>
      </c>
      <c r="C265" s="7" t="s">
        <v>1499</v>
      </c>
      <c r="D265" s="8" t="s">
        <v>198</v>
      </c>
      <c r="E265" s="8">
        <v>60</v>
      </c>
      <c r="F265" s="155"/>
      <c r="G265" s="146">
        <f t="shared" si="18"/>
        <v>0</v>
      </c>
    </row>
    <row r="266" spans="1:7" ht="28.8">
      <c r="A266" s="30" t="s">
        <v>1500</v>
      </c>
      <c r="B266" s="7" t="s">
        <v>1498</v>
      </c>
      <c r="C266" s="7" t="s">
        <v>1501</v>
      </c>
      <c r="D266" s="8" t="s">
        <v>198</v>
      </c>
      <c r="E266" s="8">
        <v>38</v>
      </c>
      <c r="F266" s="155"/>
      <c r="G266" s="146">
        <f t="shared" si="18"/>
        <v>0</v>
      </c>
    </row>
    <row r="267" spans="1:7" ht="28.8">
      <c r="A267" s="30" t="s">
        <v>1502</v>
      </c>
      <c r="B267" s="7" t="s">
        <v>1498</v>
      </c>
      <c r="C267" s="7" t="s">
        <v>1503</v>
      </c>
      <c r="D267" s="8" t="s">
        <v>198</v>
      </c>
      <c r="E267" s="8">
        <v>12</v>
      </c>
      <c r="F267" s="155"/>
      <c r="G267" s="146">
        <f t="shared" si="18"/>
        <v>0</v>
      </c>
    </row>
    <row r="268" spans="1:7" ht="28.8">
      <c r="A268" s="30" t="s">
        <v>1504</v>
      </c>
      <c r="B268" s="7" t="s">
        <v>1498</v>
      </c>
      <c r="C268" s="7" t="s">
        <v>1505</v>
      </c>
      <c r="D268" s="8" t="s">
        <v>198</v>
      </c>
      <c r="E268" s="8">
        <v>18</v>
      </c>
      <c r="F268" s="155"/>
      <c r="G268" s="146">
        <f t="shared" si="18"/>
        <v>0</v>
      </c>
    </row>
    <row r="269" spans="1:7" ht="28.8">
      <c r="A269" s="30" t="s">
        <v>1506</v>
      </c>
      <c r="B269" s="7" t="s">
        <v>1498</v>
      </c>
      <c r="C269" s="7" t="s">
        <v>1507</v>
      </c>
      <c r="D269" s="8" t="s">
        <v>198</v>
      </c>
      <c r="E269" s="8">
        <v>3</v>
      </c>
      <c r="F269" s="155"/>
      <c r="G269" s="146">
        <f t="shared" si="18"/>
        <v>0</v>
      </c>
    </row>
    <row r="270" spans="1:7" ht="28.8">
      <c r="A270" s="30" t="s">
        <v>1508</v>
      </c>
      <c r="B270" s="7" t="s">
        <v>1498</v>
      </c>
      <c r="C270" s="7" t="s">
        <v>1509</v>
      </c>
      <c r="D270" s="8" t="s">
        <v>198</v>
      </c>
      <c r="E270" s="8">
        <v>5</v>
      </c>
      <c r="F270" s="155"/>
      <c r="G270" s="146">
        <f t="shared" si="18"/>
        <v>0</v>
      </c>
    </row>
    <row r="271" spans="1:7" ht="28.8">
      <c r="A271" s="30" t="s">
        <v>1510</v>
      </c>
      <c r="B271" s="7" t="s">
        <v>1498</v>
      </c>
      <c r="C271" s="7" t="s">
        <v>1511</v>
      </c>
      <c r="D271" s="8" t="s">
        <v>198</v>
      </c>
      <c r="E271" s="8">
        <v>16</v>
      </c>
      <c r="F271" s="155"/>
      <c r="G271" s="146">
        <f t="shared" si="18"/>
        <v>0</v>
      </c>
    </row>
    <row r="272" spans="1:7" ht="28.8">
      <c r="A272" s="30" t="s">
        <v>1512</v>
      </c>
      <c r="B272" s="7" t="s">
        <v>1498</v>
      </c>
      <c r="C272" s="7" t="s">
        <v>1513</v>
      </c>
      <c r="D272" s="8" t="s">
        <v>198</v>
      </c>
      <c r="E272" s="8">
        <v>23</v>
      </c>
      <c r="F272" s="155"/>
      <c r="G272" s="146">
        <f t="shared" si="18"/>
        <v>0</v>
      </c>
    </row>
    <row r="273" spans="1:7" ht="28.8">
      <c r="A273" s="30" t="s">
        <v>1514</v>
      </c>
      <c r="B273" s="7" t="s">
        <v>1498</v>
      </c>
      <c r="C273" s="7" t="s">
        <v>1515</v>
      </c>
      <c r="D273" s="8" t="s">
        <v>198</v>
      </c>
      <c r="E273" s="8">
        <v>58</v>
      </c>
      <c r="F273" s="155"/>
      <c r="G273" s="146">
        <f t="shared" si="18"/>
        <v>0</v>
      </c>
    </row>
    <row r="274" spans="1:7" ht="28.8">
      <c r="A274" s="30" t="s">
        <v>1516</v>
      </c>
      <c r="B274" s="7" t="s">
        <v>1498</v>
      </c>
      <c r="C274" s="7" t="s">
        <v>1517</v>
      </c>
      <c r="D274" s="8" t="s">
        <v>198</v>
      </c>
      <c r="E274" s="8">
        <v>76</v>
      </c>
      <c r="F274" s="155"/>
      <c r="G274" s="146">
        <f t="shared" si="18"/>
        <v>0</v>
      </c>
    </row>
    <row r="275" spans="1:7" ht="28.8">
      <c r="A275" s="30" t="s">
        <v>1518</v>
      </c>
      <c r="B275" s="7" t="s">
        <v>1519</v>
      </c>
      <c r="C275" s="7" t="s">
        <v>1520</v>
      </c>
      <c r="D275" s="8" t="s">
        <v>46</v>
      </c>
      <c r="E275" s="8">
        <v>16</v>
      </c>
      <c r="F275" s="155"/>
      <c r="G275" s="146">
        <f t="shared" si="18"/>
        <v>0</v>
      </c>
    </row>
    <row r="276" spans="1:7" ht="28.8">
      <c r="A276" s="30" t="s">
        <v>1521</v>
      </c>
      <c r="B276" s="7" t="s">
        <v>1498</v>
      </c>
      <c r="C276" s="7" t="s">
        <v>1522</v>
      </c>
      <c r="D276" s="8" t="s">
        <v>198</v>
      </c>
      <c r="E276" s="8">
        <v>16</v>
      </c>
      <c r="F276" s="155"/>
      <c r="G276" s="146">
        <f t="shared" si="18"/>
        <v>0</v>
      </c>
    </row>
    <row r="277" spans="1:7" ht="28.8">
      <c r="A277" s="30" t="s">
        <v>1523</v>
      </c>
      <c r="B277" s="7" t="s">
        <v>1524</v>
      </c>
      <c r="C277" s="7" t="s">
        <v>1525</v>
      </c>
      <c r="D277" s="8" t="s">
        <v>46</v>
      </c>
      <c r="E277" s="8">
        <v>1</v>
      </c>
      <c r="F277" s="155"/>
      <c r="G277" s="146">
        <f t="shared" si="18"/>
        <v>0</v>
      </c>
    </row>
    <row r="278" spans="1:7" ht="28.8">
      <c r="A278" s="30" t="s">
        <v>1526</v>
      </c>
      <c r="B278" s="7" t="s">
        <v>3968</v>
      </c>
      <c r="C278" s="7" t="s">
        <v>1527</v>
      </c>
      <c r="D278" s="8" t="s">
        <v>46</v>
      </c>
      <c r="E278" s="8">
        <v>1</v>
      </c>
      <c r="F278" s="155"/>
      <c r="G278" s="146">
        <f t="shared" si="18"/>
        <v>0</v>
      </c>
    </row>
    <row r="279" spans="1:7" ht="33" customHeight="1">
      <c r="A279" s="186" t="s">
        <v>3117</v>
      </c>
      <c r="B279" s="187"/>
      <c r="C279" s="187"/>
      <c r="D279" s="187"/>
      <c r="E279" s="187"/>
      <c r="F279" s="188"/>
      <c r="G279" s="148">
        <f>SUM(G260:G278)</f>
        <v>0</v>
      </c>
    </row>
    <row r="280" spans="1:7" ht="32.25" customHeight="1">
      <c r="A280" s="186" t="s">
        <v>3118</v>
      </c>
      <c r="B280" s="187"/>
      <c r="C280" s="187"/>
      <c r="D280" s="187"/>
      <c r="E280" s="187"/>
      <c r="F280" s="188"/>
      <c r="G280" s="148">
        <f>SUM(G26,G30,G36,G47,G68,G74,G95,G104,G112,G123,G148,G258,G279)</f>
        <v>0</v>
      </c>
    </row>
    <row r="281" spans="1:7" ht="39.75" customHeight="1">
      <c r="A281" s="201" t="s">
        <v>3355</v>
      </c>
      <c r="B281" s="202"/>
      <c r="C281" s="202"/>
      <c r="D281" s="202"/>
      <c r="E281" s="202"/>
      <c r="F281" s="203"/>
      <c r="G281" s="148">
        <f>G19+G280</f>
        <v>0</v>
      </c>
    </row>
    <row r="284" spans="1:9" ht="15">
      <c r="A284"/>
      <c r="C284"/>
      <c r="D284"/>
      <c r="E284" s="20"/>
      <c r="F284" s="1"/>
      <c r="G284" s="1"/>
      <c r="H284" s="5"/>
      <c r="I284" s="5"/>
    </row>
    <row r="285" spans="1:9" ht="30" customHeight="1">
      <c r="A285"/>
      <c r="C285"/>
      <c r="D285"/>
      <c r="E285" s="20"/>
      <c r="F285" s="200" t="s">
        <v>3311</v>
      </c>
      <c r="G285" s="200"/>
      <c r="H285" s="5"/>
      <c r="I285" s="5"/>
    </row>
  </sheetData>
  <mergeCells count="50">
    <mergeCell ref="A19:F19"/>
    <mergeCell ref="A1:G1"/>
    <mergeCell ref="A2:G2"/>
    <mergeCell ref="A3:G3"/>
    <mergeCell ref="B5:C5"/>
    <mergeCell ref="B6:C6"/>
    <mergeCell ref="B69:C69"/>
    <mergeCell ref="B20:C20"/>
    <mergeCell ref="B21:C21"/>
    <mergeCell ref="A26:F26"/>
    <mergeCell ref="B27:C27"/>
    <mergeCell ref="A30:F30"/>
    <mergeCell ref="B31:C31"/>
    <mergeCell ref="A36:F36"/>
    <mergeCell ref="B37:C37"/>
    <mergeCell ref="A47:F47"/>
    <mergeCell ref="B48:C48"/>
    <mergeCell ref="A68:F68"/>
    <mergeCell ref="B149:C149"/>
    <mergeCell ref="A74:F74"/>
    <mergeCell ref="B75:C75"/>
    <mergeCell ref="A95:F95"/>
    <mergeCell ref="B96:C96"/>
    <mergeCell ref="A104:F104"/>
    <mergeCell ref="B105:C105"/>
    <mergeCell ref="A112:F112"/>
    <mergeCell ref="B113:C113"/>
    <mergeCell ref="A123:F123"/>
    <mergeCell ref="B124:C124"/>
    <mergeCell ref="A148:F148"/>
    <mergeCell ref="A242:F242"/>
    <mergeCell ref="B150:C150"/>
    <mergeCell ref="A224:F224"/>
    <mergeCell ref="B225:C225"/>
    <mergeCell ref="B226:C226"/>
    <mergeCell ref="A229:F229"/>
    <mergeCell ref="B230:C230"/>
    <mergeCell ref="A233:F233"/>
    <mergeCell ref="B234:C234"/>
    <mergeCell ref="A237:F237"/>
    <mergeCell ref="B238:C238"/>
    <mergeCell ref="A241:F241"/>
    <mergeCell ref="A281:F281"/>
    <mergeCell ref="F285:G285"/>
    <mergeCell ref="B243:C243"/>
    <mergeCell ref="A257:F257"/>
    <mergeCell ref="A258:F258"/>
    <mergeCell ref="B259:C259"/>
    <mergeCell ref="A279:F279"/>
    <mergeCell ref="A280:F280"/>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9" r:id="rId1"/>
  <headerFoot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D7D56-0A58-4E67-91F1-5C24DED0DE59}">
  <sheetPr>
    <tabColor rgb="FF92D050"/>
    <pageSetUpPr fitToPage="1"/>
  </sheetPr>
  <dimension ref="A1:M343"/>
  <sheetViews>
    <sheetView workbookViewId="0" topLeftCell="A327">
      <selection activeCell="G91" sqref="G91"/>
    </sheetView>
  </sheetViews>
  <sheetFormatPr defaultColWidth="9.140625" defaultRowHeight="15"/>
  <cols>
    <col min="1" max="1" width="5.140625" style="36" customWidth="1"/>
    <col min="2" max="2" width="16.140625" style="32" customWidth="1"/>
    <col min="3" max="3" width="56.7109375" style="35" customWidth="1"/>
    <col min="4" max="4" width="8.57421875" style="4" bestFit="1" customWidth="1"/>
    <col min="5" max="5" width="9.140625" style="4" customWidth="1"/>
    <col min="6" max="6" width="15.57421875" style="5" customWidth="1"/>
    <col min="7" max="7" width="17.00390625" style="5" customWidth="1"/>
    <col min="9" max="9" width="12.140625" style="1" bestFit="1" customWidth="1"/>
    <col min="10" max="10" width="12.140625" style="0" bestFit="1" customWidth="1"/>
    <col min="13" max="13" width="11.140625" style="0" bestFit="1" customWidth="1"/>
  </cols>
  <sheetData>
    <row r="1" spans="1:7" ht="25.8">
      <c r="A1" s="195" t="s">
        <v>3363</v>
      </c>
      <c r="B1" s="195"/>
      <c r="C1" s="195"/>
      <c r="D1" s="195"/>
      <c r="E1" s="195"/>
      <c r="F1" s="195"/>
      <c r="G1" s="195"/>
    </row>
    <row r="2" spans="1:7" ht="45" customHeight="1">
      <c r="A2" s="204" t="s">
        <v>3244</v>
      </c>
      <c r="B2" s="204"/>
      <c r="C2" s="204"/>
      <c r="D2" s="204"/>
      <c r="E2" s="204"/>
      <c r="F2" s="204"/>
      <c r="G2" s="204"/>
    </row>
    <row r="3" spans="1:7" ht="15">
      <c r="A3" s="180" t="s">
        <v>3268</v>
      </c>
      <c r="B3" s="180"/>
      <c r="C3" s="180"/>
      <c r="D3" s="180"/>
      <c r="E3" s="180"/>
      <c r="F3" s="180"/>
      <c r="G3" s="180"/>
    </row>
    <row r="4" spans="1:7" ht="28.8">
      <c r="A4" s="22" t="s">
        <v>0</v>
      </c>
      <c r="B4" s="22" t="s">
        <v>1</v>
      </c>
      <c r="C4" s="22" t="s">
        <v>687</v>
      </c>
      <c r="D4" s="22" t="s">
        <v>688</v>
      </c>
      <c r="E4" s="22" t="s">
        <v>689</v>
      </c>
      <c r="F4" s="110" t="s">
        <v>3032</v>
      </c>
      <c r="G4" s="110" t="s">
        <v>3267</v>
      </c>
    </row>
    <row r="5" spans="1:7" ht="15">
      <c r="A5" s="59" t="s">
        <v>3066</v>
      </c>
      <c r="B5" s="205" t="s">
        <v>3270</v>
      </c>
      <c r="C5" s="205"/>
      <c r="D5" s="83"/>
      <c r="E5" s="83"/>
      <c r="F5" s="61"/>
      <c r="G5" s="61"/>
    </row>
    <row r="6" spans="1:7" ht="15">
      <c r="A6" s="102"/>
      <c r="B6" s="207" t="s">
        <v>3121</v>
      </c>
      <c r="C6" s="208"/>
      <c r="D6" s="58"/>
      <c r="E6" s="58"/>
      <c r="F6" s="56"/>
      <c r="G6" s="56"/>
    </row>
    <row r="7" spans="1:10" ht="28.8">
      <c r="A7" s="7" t="s">
        <v>2</v>
      </c>
      <c r="B7" s="7" t="s">
        <v>1660</v>
      </c>
      <c r="C7" s="7" t="s">
        <v>1661</v>
      </c>
      <c r="D7" s="6" t="s">
        <v>46</v>
      </c>
      <c r="E7" s="8">
        <v>6016</v>
      </c>
      <c r="F7" s="145"/>
      <c r="G7" s="146">
        <f aca="true" t="shared" si="0" ref="G7:G19">F7*E7</f>
        <v>0</v>
      </c>
      <c r="J7" s="1"/>
    </row>
    <row r="8" spans="1:10" ht="28.8">
      <c r="A8" s="7" t="s">
        <v>6</v>
      </c>
      <c r="B8" s="7" t="s">
        <v>1662</v>
      </c>
      <c r="C8" s="7" t="s">
        <v>1663</v>
      </c>
      <c r="D8" s="6" t="s">
        <v>46</v>
      </c>
      <c r="E8" s="8">
        <v>290</v>
      </c>
      <c r="F8" s="145"/>
      <c r="G8" s="146">
        <f t="shared" si="0"/>
        <v>0</v>
      </c>
      <c r="J8" s="1"/>
    </row>
    <row r="9" spans="1:10" ht="28.8">
      <c r="A9" s="7" t="s">
        <v>10</v>
      </c>
      <c r="B9" s="7" t="s">
        <v>1664</v>
      </c>
      <c r="C9" s="7" t="s">
        <v>1665</v>
      </c>
      <c r="D9" s="6" t="s">
        <v>46</v>
      </c>
      <c r="E9" s="8">
        <v>390</v>
      </c>
      <c r="F9" s="145"/>
      <c r="G9" s="146">
        <f t="shared" si="0"/>
        <v>0</v>
      </c>
      <c r="J9" s="1"/>
    </row>
    <row r="10" spans="1:10" ht="28.8">
      <c r="A10" s="7" t="s">
        <v>1025</v>
      </c>
      <c r="B10" s="7" t="s">
        <v>1664</v>
      </c>
      <c r="C10" s="7" t="s">
        <v>1666</v>
      </c>
      <c r="D10" s="6" t="s">
        <v>46</v>
      </c>
      <c r="E10" s="8">
        <v>40</v>
      </c>
      <c r="F10" s="145"/>
      <c r="G10" s="146">
        <f t="shared" si="0"/>
        <v>0</v>
      </c>
      <c r="J10" s="1"/>
    </row>
    <row r="11" spans="1:10" ht="28.8">
      <c r="A11" s="7" t="s">
        <v>1028</v>
      </c>
      <c r="B11" s="7" t="s">
        <v>1664</v>
      </c>
      <c r="C11" s="7" t="s">
        <v>1667</v>
      </c>
      <c r="D11" s="6" t="s">
        <v>46</v>
      </c>
      <c r="E11" s="8">
        <v>32</v>
      </c>
      <c r="F11" s="145"/>
      <c r="G11" s="146">
        <f t="shared" si="0"/>
        <v>0</v>
      </c>
      <c r="J11" s="1"/>
    </row>
    <row r="12" spans="1:10" ht="28.8">
      <c r="A12" s="7" t="s">
        <v>1031</v>
      </c>
      <c r="B12" s="7" t="s">
        <v>1668</v>
      </c>
      <c r="C12" s="7" t="s">
        <v>1669</v>
      </c>
      <c r="D12" s="6" t="s">
        <v>56</v>
      </c>
      <c r="E12" s="8">
        <v>360</v>
      </c>
      <c r="F12" s="145"/>
      <c r="G12" s="146">
        <f t="shared" si="0"/>
        <v>0</v>
      </c>
      <c r="J12" s="1"/>
    </row>
    <row r="13" spans="1:10" ht="28.8">
      <c r="A13" s="7" t="s">
        <v>1033</v>
      </c>
      <c r="B13" s="7" t="s">
        <v>1668</v>
      </c>
      <c r="C13" s="7" t="s">
        <v>1670</v>
      </c>
      <c r="D13" s="6" t="s">
        <v>56</v>
      </c>
      <c r="E13" s="8">
        <v>490</v>
      </c>
      <c r="F13" s="145"/>
      <c r="G13" s="146">
        <f t="shared" si="0"/>
        <v>0</v>
      </c>
      <c r="J13" s="1"/>
    </row>
    <row r="14" spans="1:10" ht="28.8">
      <c r="A14" s="7" t="s">
        <v>1035</v>
      </c>
      <c r="B14" s="7" t="s">
        <v>1668</v>
      </c>
      <c r="C14" s="7" t="s">
        <v>1671</v>
      </c>
      <c r="D14" s="6" t="s">
        <v>56</v>
      </c>
      <c r="E14" s="8">
        <v>360</v>
      </c>
      <c r="F14" s="145"/>
      <c r="G14" s="146">
        <f t="shared" si="0"/>
        <v>0</v>
      </c>
      <c r="J14" s="1"/>
    </row>
    <row r="15" spans="1:10" ht="28.8">
      <c r="A15" s="7" t="s">
        <v>1038</v>
      </c>
      <c r="B15" s="7" t="s">
        <v>1668</v>
      </c>
      <c r="C15" s="7" t="s">
        <v>1672</v>
      </c>
      <c r="D15" s="6" t="s">
        <v>56</v>
      </c>
      <c r="E15" s="8">
        <v>840</v>
      </c>
      <c r="F15" s="145"/>
      <c r="G15" s="146">
        <f t="shared" si="0"/>
        <v>0</v>
      </c>
      <c r="J15" s="1"/>
    </row>
    <row r="16" spans="1:10" ht="28.8">
      <c r="A16" s="7" t="s">
        <v>1040</v>
      </c>
      <c r="B16" s="7" t="s">
        <v>1668</v>
      </c>
      <c r="C16" s="7" t="s">
        <v>1673</v>
      </c>
      <c r="D16" s="6" t="s">
        <v>56</v>
      </c>
      <c r="E16" s="8">
        <v>507</v>
      </c>
      <c r="F16" s="145"/>
      <c r="G16" s="146">
        <f t="shared" si="0"/>
        <v>0</v>
      </c>
      <c r="J16" s="1"/>
    </row>
    <row r="17" spans="1:10" ht="28.8">
      <c r="A17" s="7" t="s">
        <v>1539</v>
      </c>
      <c r="B17" s="7" t="s">
        <v>1674</v>
      </c>
      <c r="C17" s="7" t="s">
        <v>1675</v>
      </c>
      <c r="D17" s="6" t="s">
        <v>46</v>
      </c>
      <c r="E17" s="8">
        <v>2743</v>
      </c>
      <c r="F17" s="145"/>
      <c r="G17" s="146">
        <f t="shared" si="0"/>
        <v>0</v>
      </c>
      <c r="J17" s="1"/>
    </row>
    <row r="18" spans="1:10" ht="28.8">
      <c r="A18" s="7" t="s">
        <v>1541</v>
      </c>
      <c r="B18" s="7" t="s">
        <v>3556</v>
      </c>
      <c r="C18" s="7" t="s">
        <v>1676</v>
      </c>
      <c r="D18" s="6" t="s">
        <v>56</v>
      </c>
      <c r="E18" s="8">
        <v>210</v>
      </c>
      <c r="F18" s="145"/>
      <c r="G18" s="146">
        <f t="shared" si="0"/>
        <v>0</v>
      </c>
      <c r="J18" s="1"/>
    </row>
    <row r="19" spans="1:10" ht="28.8">
      <c r="A19" s="7" t="s">
        <v>1545</v>
      </c>
      <c r="B19" s="7" t="s">
        <v>1080</v>
      </c>
      <c r="C19" s="7" t="s">
        <v>1677</v>
      </c>
      <c r="D19" s="6" t="s">
        <v>56</v>
      </c>
      <c r="E19" s="8">
        <v>714</v>
      </c>
      <c r="F19" s="145"/>
      <c r="G19" s="146">
        <f t="shared" si="0"/>
        <v>0</v>
      </c>
      <c r="J19" s="1"/>
    </row>
    <row r="20" spans="1:10" ht="33" customHeight="1">
      <c r="A20" s="186" t="s">
        <v>3124</v>
      </c>
      <c r="B20" s="187"/>
      <c r="C20" s="187"/>
      <c r="D20" s="187"/>
      <c r="E20" s="187"/>
      <c r="F20" s="188"/>
      <c r="G20" s="147">
        <f>SUM(G7:G19)</f>
        <v>0</v>
      </c>
      <c r="J20" s="1"/>
    </row>
    <row r="21" spans="1:10" ht="15">
      <c r="A21" s="103"/>
      <c r="B21" s="207" t="s">
        <v>3122</v>
      </c>
      <c r="C21" s="208"/>
      <c r="D21" s="54"/>
      <c r="E21" s="54"/>
      <c r="F21" s="55"/>
      <c r="G21" s="55"/>
      <c r="J21" s="1"/>
    </row>
    <row r="22" spans="1:10" ht="15">
      <c r="A22" s="103"/>
      <c r="B22" s="207" t="s">
        <v>3123</v>
      </c>
      <c r="C22" s="208"/>
      <c r="D22" s="54"/>
      <c r="E22" s="54"/>
      <c r="F22" s="55"/>
      <c r="G22" s="55"/>
      <c r="J22" s="1"/>
    </row>
    <row r="23" spans="1:10" ht="28.8">
      <c r="A23" s="7" t="s">
        <v>1678</v>
      </c>
      <c r="B23" s="7" t="s">
        <v>3557</v>
      </c>
      <c r="C23" s="7" t="s">
        <v>1679</v>
      </c>
      <c r="D23" s="6" t="s">
        <v>198</v>
      </c>
      <c r="E23" s="8">
        <v>1</v>
      </c>
      <c r="F23" s="145"/>
      <c r="G23" s="146">
        <f aca="true" t="shared" si="1" ref="G23:G32">F23*E23</f>
        <v>0</v>
      </c>
      <c r="J23" s="1"/>
    </row>
    <row r="24" spans="1:10" ht="28.8">
      <c r="A24" s="7" t="s">
        <v>1680</v>
      </c>
      <c r="B24" s="7" t="s">
        <v>3558</v>
      </c>
      <c r="C24" s="7" t="s">
        <v>1681</v>
      </c>
      <c r="D24" s="6" t="s">
        <v>198</v>
      </c>
      <c r="E24" s="8">
        <v>1</v>
      </c>
      <c r="F24" s="145"/>
      <c r="G24" s="146">
        <f t="shared" si="1"/>
        <v>0</v>
      </c>
      <c r="J24" s="1"/>
    </row>
    <row r="25" spans="1:10" ht="28.8">
      <c r="A25" s="7" t="s">
        <v>1682</v>
      </c>
      <c r="B25" s="7" t="s">
        <v>3559</v>
      </c>
      <c r="C25" s="7" t="s">
        <v>1683</v>
      </c>
      <c r="D25" s="6" t="s">
        <v>198</v>
      </c>
      <c r="E25" s="8">
        <v>1</v>
      </c>
      <c r="F25" s="145"/>
      <c r="G25" s="146">
        <f t="shared" si="1"/>
        <v>0</v>
      </c>
      <c r="J25" s="1"/>
    </row>
    <row r="26" spans="1:10" ht="28.8">
      <c r="A26" s="7" t="s">
        <v>1684</v>
      </c>
      <c r="B26" s="7" t="s">
        <v>690</v>
      </c>
      <c r="C26" s="7" t="s">
        <v>1685</v>
      </c>
      <c r="D26" s="6" t="s">
        <v>737</v>
      </c>
      <c r="E26" s="8">
        <v>1</v>
      </c>
      <c r="F26" s="145"/>
      <c r="G26" s="146">
        <f t="shared" si="1"/>
        <v>0</v>
      </c>
      <c r="J26" s="1"/>
    </row>
    <row r="27" spans="1:10" ht="28.8">
      <c r="A27" s="7" t="s">
        <v>1686</v>
      </c>
      <c r="B27" s="7" t="s">
        <v>1687</v>
      </c>
      <c r="C27" s="7" t="s">
        <v>1688</v>
      </c>
      <c r="D27" s="6" t="s">
        <v>46</v>
      </c>
      <c r="E27" s="8">
        <v>1</v>
      </c>
      <c r="F27" s="145"/>
      <c r="G27" s="146">
        <f t="shared" si="1"/>
        <v>0</v>
      </c>
      <c r="J27" s="1"/>
    </row>
    <row r="28" spans="1:10" ht="28.8">
      <c r="A28" s="7" t="s">
        <v>1689</v>
      </c>
      <c r="B28" s="7" t="s">
        <v>1690</v>
      </c>
      <c r="C28" s="7" t="s">
        <v>3560</v>
      </c>
      <c r="D28" s="6" t="s">
        <v>46</v>
      </c>
      <c r="E28" s="8">
        <v>4</v>
      </c>
      <c r="F28" s="145"/>
      <c r="G28" s="146">
        <f t="shared" si="1"/>
        <v>0</v>
      </c>
      <c r="J28" s="1"/>
    </row>
    <row r="29" spans="1:10" ht="28.8">
      <c r="A29" s="7" t="s">
        <v>1691</v>
      </c>
      <c r="B29" s="7" t="s">
        <v>1692</v>
      </c>
      <c r="C29" s="7" t="s">
        <v>3561</v>
      </c>
      <c r="D29" s="6" t="s">
        <v>46</v>
      </c>
      <c r="E29" s="8">
        <v>3</v>
      </c>
      <c r="F29" s="145"/>
      <c r="G29" s="146">
        <f t="shared" si="1"/>
        <v>0</v>
      </c>
      <c r="J29" s="1"/>
    </row>
    <row r="30" spans="1:10" ht="28.8">
      <c r="A30" s="7" t="s">
        <v>1693</v>
      </c>
      <c r="B30" s="7" t="s">
        <v>1694</v>
      </c>
      <c r="C30" s="7" t="s">
        <v>3562</v>
      </c>
      <c r="D30" s="6" t="s">
        <v>198</v>
      </c>
      <c r="E30" s="8">
        <v>1</v>
      </c>
      <c r="F30" s="145"/>
      <c r="G30" s="146">
        <f t="shared" si="1"/>
        <v>0</v>
      </c>
      <c r="J30" s="1"/>
    </row>
    <row r="31" spans="1:10" ht="28.8">
      <c r="A31" s="7" t="s">
        <v>1695</v>
      </c>
      <c r="B31" s="7" t="s">
        <v>1696</v>
      </c>
      <c r="C31" s="7" t="s">
        <v>1697</v>
      </c>
      <c r="D31" s="6" t="s">
        <v>46</v>
      </c>
      <c r="E31" s="8">
        <v>9</v>
      </c>
      <c r="F31" s="145"/>
      <c r="G31" s="146">
        <f t="shared" si="1"/>
        <v>0</v>
      </c>
      <c r="J31" s="1"/>
    </row>
    <row r="32" spans="1:10" ht="28.8">
      <c r="A32" s="7" t="s">
        <v>1698</v>
      </c>
      <c r="B32" s="7" t="s">
        <v>1699</v>
      </c>
      <c r="C32" s="7" t="s">
        <v>1700</v>
      </c>
      <c r="D32" s="6" t="s">
        <v>46</v>
      </c>
      <c r="E32" s="8">
        <v>8</v>
      </c>
      <c r="F32" s="145"/>
      <c r="G32" s="146">
        <f t="shared" si="1"/>
        <v>0</v>
      </c>
      <c r="J32" s="1"/>
    </row>
    <row r="33" spans="1:10" ht="39" customHeight="1">
      <c r="A33" s="186" t="s">
        <v>3125</v>
      </c>
      <c r="B33" s="187"/>
      <c r="C33" s="187"/>
      <c r="D33" s="187"/>
      <c r="E33" s="187"/>
      <c r="F33" s="188"/>
      <c r="G33" s="147">
        <f>SUM(G23:G32)</f>
        <v>0</v>
      </c>
      <c r="J33" s="1"/>
    </row>
    <row r="34" spans="1:10" ht="15">
      <c r="A34" s="103"/>
      <c r="B34" s="207" t="s">
        <v>3126</v>
      </c>
      <c r="C34" s="208"/>
      <c r="D34" s="54"/>
      <c r="E34" s="54"/>
      <c r="F34" s="55"/>
      <c r="G34" s="55"/>
      <c r="J34" s="1"/>
    </row>
    <row r="35" spans="1:10" ht="28.8">
      <c r="A35" s="7" t="s">
        <v>1701</v>
      </c>
      <c r="B35" s="7" t="s">
        <v>3557</v>
      </c>
      <c r="C35" s="7" t="s">
        <v>1679</v>
      </c>
      <c r="D35" s="6" t="s">
        <v>198</v>
      </c>
      <c r="E35" s="8">
        <v>1</v>
      </c>
      <c r="F35" s="145"/>
      <c r="G35" s="146">
        <f aca="true" t="shared" si="2" ref="G35:G44">F35*E35</f>
        <v>0</v>
      </c>
      <c r="J35" s="1"/>
    </row>
    <row r="36" spans="1:10" ht="28.8">
      <c r="A36" s="7" t="s">
        <v>1702</v>
      </c>
      <c r="B36" s="7" t="s">
        <v>3558</v>
      </c>
      <c r="C36" s="7" t="s">
        <v>1681</v>
      </c>
      <c r="D36" s="6" t="s">
        <v>198</v>
      </c>
      <c r="E36" s="8">
        <v>1</v>
      </c>
      <c r="F36" s="145"/>
      <c r="G36" s="146">
        <f t="shared" si="2"/>
        <v>0</v>
      </c>
      <c r="J36" s="1"/>
    </row>
    <row r="37" spans="1:10" ht="28.8">
      <c r="A37" s="7" t="s">
        <v>1703</v>
      </c>
      <c r="B37" s="7" t="s">
        <v>3559</v>
      </c>
      <c r="C37" s="7" t="s">
        <v>1683</v>
      </c>
      <c r="D37" s="6" t="s">
        <v>198</v>
      </c>
      <c r="E37" s="8">
        <v>1</v>
      </c>
      <c r="F37" s="145"/>
      <c r="G37" s="146">
        <f t="shared" si="2"/>
        <v>0</v>
      </c>
      <c r="J37" s="1"/>
    </row>
    <row r="38" spans="1:10" ht="28.8">
      <c r="A38" s="7" t="s">
        <v>1704</v>
      </c>
      <c r="B38" s="7" t="s">
        <v>690</v>
      </c>
      <c r="C38" s="7" t="s">
        <v>1685</v>
      </c>
      <c r="D38" s="6" t="s">
        <v>737</v>
      </c>
      <c r="E38" s="8">
        <v>1</v>
      </c>
      <c r="F38" s="145"/>
      <c r="G38" s="146">
        <f t="shared" si="2"/>
        <v>0</v>
      </c>
      <c r="J38" s="1"/>
    </row>
    <row r="39" spans="1:10" ht="28.8">
      <c r="A39" s="7" t="s">
        <v>1705</v>
      </c>
      <c r="B39" s="7" t="s">
        <v>1687</v>
      </c>
      <c r="C39" s="7" t="s">
        <v>1688</v>
      </c>
      <c r="D39" s="6" t="s">
        <v>46</v>
      </c>
      <c r="E39" s="8">
        <v>1</v>
      </c>
      <c r="F39" s="145"/>
      <c r="G39" s="146">
        <f t="shared" si="2"/>
        <v>0</v>
      </c>
      <c r="J39" s="1"/>
    </row>
    <row r="40" spans="1:10" ht="28.8">
      <c r="A40" s="7" t="s">
        <v>1706</v>
      </c>
      <c r="B40" s="7" t="s">
        <v>1690</v>
      </c>
      <c r="C40" s="7" t="s">
        <v>3560</v>
      </c>
      <c r="D40" s="6" t="s">
        <v>46</v>
      </c>
      <c r="E40" s="8">
        <v>8</v>
      </c>
      <c r="F40" s="145"/>
      <c r="G40" s="146">
        <f t="shared" si="2"/>
        <v>0</v>
      </c>
      <c r="J40" s="1"/>
    </row>
    <row r="41" spans="1:10" ht="28.8">
      <c r="A41" s="7" t="s">
        <v>1707</v>
      </c>
      <c r="B41" s="7" t="s">
        <v>1692</v>
      </c>
      <c r="C41" s="7" t="s">
        <v>3561</v>
      </c>
      <c r="D41" s="6" t="s">
        <v>46</v>
      </c>
      <c r="E41" s="8">
        <v>8</v>
      </c>
      <c r="F41" s="145"/>
      <c r="G41" s="146">
        <f t="shared" si="2"/>
        <v>0</v>
      </c>
      <c r="J41" s="1"/>
    </row>
    <row r="42" spans="1:10" ht="28.8">
      <c r="A42" s="7" t="s">
        <v>1708</v>
      </c>
      <c r="B42" s="7" t="s">
        <v>1694</v>
      </c>
      <c r="C42" s="7" t="s">
        <v>3562</v>
      </c>
      <c r="D42" s="6" t="s">
        <v>198</v>
      </c>
      <c r="E42" s="8">
        <v>1</v>
      </c>
      <c r="F42" s="145"/>
      <c r="G42" s="146">
        <f t="shared" si="2"/>
        <v>0</v>
      </c>
      <c r="J42" s="1"/>
    </row>
    <row r="43" spans="1:10" ht="28.8">
      <c r="A43" s="7" t="s">
        <v>1709</v>
      </c>
      <c r="B43" s="7" t="s">
        <v>1696</v>
      </c>
      <c r="C43" s="7" t="s">
        <v>1697</v>
      </c>
      <c r="D43" s="6" t="s">
        <v>46</v>
      </c>
      <c r="E43" s="8">
        <v>9</v>
      </c>
      <c r="F43" s="145"/>
      <c r="G43" s="146">
        <f t="shared" si="2"/>
        <v>0</v>
      </c>
      <c r="J43" s="1"/>
    </row>
    <row r="44" spans="1:10" ht="28.8">
      <c r="A44" s="7" t="s">
        <v>1710</v>
      </c>
      <c r="B44" s="7" t="s">
        <v>1699</v>
      </c>
      <c r="C44" s="7" t="s">
        <v>1700</v>
      </c>
      <c r="D44" s="6" t="s">
        <v>46</v>
      </c>
      <c r="E44" s="8">
        <v>11</v>
      </c>
      <c r="F44" s="145"/>
      <c r="G44" s="146">
        <f t="shared" si="2"/>
        <v>0</v>
      </c>
      <c r="J44" s="1"/>
    </row>
    <row r="45" spans="1:10" ht="36" customHeight="1">
      <c r="A45" s="186" t="s">
        <v>3127</v>
      </c>
      <c r="B45" s="187"/>
      <c r="C45" s="187"/>
      <c r="D45" s="187"/>
      <c r="E45" s="187"/>
      <c r="F45" s="188"/>
      <c r="G45" s="147">
        <f>SUM(G35:G44)</f>
        <v>0</v>
      </c>
      <c r="J45" s="1"/>
    </row>
    <row r="46" spans="1:10" ht="16.5" customHeight="1">
      <c r="A46" s="103"/>
      <c r="B46" s="207" t="s">
        <v>3128</v>
      </c>
      <c r="C46" s="208"/>
      <c r="D46" s="54"/>
      <c r="E46" s="54"/>
      <c r="F46" s="55"/>
      <c r="G46" s="55"/>
      <c r="J46" s="1"/>
    </row>
    <row r="47" spans="1:10" ht="28.8">
      <c r="A47" s="7" t="s">
        <v>1711</v>
      </c>
      <c r="B47" s="7" t="s">
        <v>3557</v>
      </c>
      <c r="C47" s="7" t="s">
        <v>1679</v>
      </c>
      <c r="D47" s="6" t="s">
        <v>198</v>
      </c>
      <c r="E47" s="8">
        <v>1</v>
      </c>
      <c r="F47" s="145"/>
      <c r="G47" s="146">
        <f aca="true" t="shared" si="3" ref="G47:G52">F47*E47</f>
        <v>0</v>
      </c>
      <c r="J47" s="1"/>
    </row>
    <row r="48" spans="1:10" ht="28.8">
      <c r="A48" s="7" t="s">
        <v>1712</v>
      </c>
      <c r="B48" s="7" t="s">
        <v>3558</v>
      </c>
      <c r="C48" s="7" t="s">
        <v>1681</v>
      </c>
      <c r="D48" s="6" t="s">
        <v>198</v>
      </c>
      <c r="E48" s="8">
        <v>1</v>
      </c>
      <c r="F48" s="145"/>
      <c r="G48" s="146">
        <f t="shared" si="3"/>
        <v>0</v>
      </c>
      <c r="J48" s="1"/>
    </row>
    <row r="49" spans="1:10" ht="28.8">
      <c r="A49" s="7" t="s">
        <v>1713</v>
      </c>
      <c r="B49" s="7" t="s">
        <v>3559</v>
      </c>
      <c r="C49" s="7" t="s">
        <v>1683</v>
      </c>
      <c r="D49" s="6" t="s">
        <v>198</v>
      </c>
      <c r="E49" s="8">
        <v>1</v>
      </c>
      <c r="F49" s="145"/>
      <c r="G49" s="146">
        <f t="shared" si="3"/>
        <v>0</v>
      </c>
      <c r="J49" s="1"/>
    </row>
    <row r="50" spans="1:10" ht="28.8">
      <c r="A50" s="7" t="s">
        <v>1714</v>
      </c>
      <c r="B50" s="7" t="s">
        <v>690</v>
      </c>
      <c r="C50" s="7" t="s">
        <v>1685</v>
      </c>
      <c r="D50" s="6" t="s">
        <v>737</v>
      </c>
      <c r="E50" s="8">
        <v>1</v>
      </c>
      <c r="F50" s="145"/>
      <c r="G50" s="146">
        <f t="shared" si="3"/>
        <v>0</v>
      </c>
      <c r="J50" s="1"/>
    </row>
    <row r="51" spans="1:10" ht="28.8">
      <c r="A51" s="7" t="s">
        <v>1715</v>
      </c>
      <c r="B51" s="7" t="s">
        <v>1687</v>
      </c>
      <c r="C51" s="7" t="s">
        <v>1688</v>
      </c>
      <c r="D51" s="6" t="s">
        <v>46</v>
      </c>
      <c r="E51" s="8">
        <v>1</v>
      </c>
      <c r="F51" s="145"/>
      <c r="G51" s="146">
        <f t="shared" si="3"/>
        <v>0</v>
      </c>
      <c r="J51" s="1"/>
    </row>
    <row r="52" spans="1:10" ht="28.8">
      <c r="A52" s="7" t="s">
        <v>1716</v>
      </c>
      <c r="B52" s="7" t="s">
        <v>1699</v>
      </c>
      <c r="C52" s="7" t="s">
        <v>1700</v>
      </c>
      <c r="D52" s="6" t="s">
        <v>46</v>
      </c>
      <c r="E52" s="8">
        <v>5</v>
      </c>
      <c r="F52" s="145"/>
      <c r="G52" s="146">
        <f t="shared" si="3"/>
        <v>0</v>
      </c>
      <c r="J52" s="1"/>
    </row>
    <row r="53" spans="1:10" ht="29.25" customHeight="1">
      <c r="A53" s="186" t="s">
        <v>3129</v>
      </c>
      <c r="B53" s="187"/>
      <c r="C53" s="187"/>
      <c r="D53" s="187"/>
      <c r="E53" s="187"/>
      <c r="F53" s="188"/>
      <c r="G53" s="147">
        <f>SUM(G47:G52)</f>
        <v>0</v>
      </c>
      <c r="J53" s="1"/>
    </row>
    <row r="54" spans="1:10" ht="15">
      <c r="A54" s="103"/>
      <c r="B54" s="207" t="s">
        <v>3130</v>
      </c>
      <c r="C54" s="208"/>
      <c r="D54" s="54"/>
      <c r="E54" s="54"/>
      <c r="F54" s="55"/>
      <c r="G54" s="55"/>
      <c r="J54" s="1"/>
    </row>
    <row r="55" spans="1:10" ht="28.8">
      <c r="A55" s="7" t="s">
        <v>1717</v>
      </c>
      <c r="B55" s="7" t="s">
        <v>3557</v>
      </c>
      <c r="C55" s="7" t="s">
        <v>1679</v>
      </c>
      <c r="D55" s="6" t="s">
        <v>198</v>
      </c>
      <c r="E55" s="8">
        <v>1</v>
      </c>
      <c r="F55" s="145"/>
      <c r="G55" s="146">
        <f aca="true" t="shared" si="4" ref="G55:G65">F55*E55</f>
        <v>0</v>
      </c>
      <c r="J55" s="1"/>
    </row>
    <row r="56" spans="1:10" ht="28.8">
      <c r="A56" s="7" t="s">
        <v>1718</v>
      </c>
      <c r="B56" s="7" t="s">
        <v>3558</v>
      </c>
      <c r="C56" s="7" t="s">
        <v>1681</v>
      </c>
      <c r="D56" s="6" t="s">
        <v>198</v>
      </c>
      <c r="E56" s="8">
        <v>1</v>
      </c>
      <c r="F56" s="145"/>
      <c r="G56" s="146">
        <f t="shared" si="4"/>
        <v>0</v>
      </c>
      <c r="J56" s="1"/>
    </row>
    <row r="57" spans="1:10" ht="28.8">
      <c r="A57" s="7" t="s">
        <v>1719</v>
      </c>
      <c r="B57" s="7" t="s">
        <v>3559</v>
      </c>
      <c r="C57" s="7" t="s">
        <v>1683</v>
      </c>
      <c r="D57" s="6" t="s">
        <v>198</v>
      </c>
      <c r="E57" s="8">
        <v>1</v>
      </c>
      <c r="F57" s="145"/>
      <c r="G57" s="146">
        <f t="shared" si="4"/>
        <v>0</v>
      </c>
      <c r="J57" s="1"/>
    </row>
    <row r="58" spans="1:10" ht="28.8">
      <c r="A58" s="7" t="s">
        <v>1720</v>
      </c>
      <c r="B58" s="7" t="s">
        <v>690</v>
      </c>
      <c r="C58" s="7" t="s">
        <v>1685</v>
      </c>
      <c r="D58" s="6" t="s">
        <v>737</v>
      </c>
      <c r="E58" s="8">
        <v>1</v>
      </c>
      <c r="F58" s="145"/>
      <c r="G58" s="146">
        <f t="shared" si="4"/>
        <v>0</v>
      </c>
      <c r="J58" s="1"/>
    </row>
    <row r="59" spans="1:10" ht="28.8">
      <c r="A59" s="7" t="s">
        <v>1721</v>
      </c>
      <c r="B59" s="7" t="s">
        <v>1687</v>
      </c>
      <c r="C59" s="7" t="s">
        <v>1688</v>
      </c>
      <c r="D59" s="6" t="s">
        <v>46</v>
      </c>
      <c r="E59" s="8">
        <v>1</v>
      </c>
      <c r="F59" s="145"/>
      <c r="G59" s="146">
        <f t="shared" si="4"/>
        <v>0</v>
      </c>
      <c r="J59" s="1"/>
    </row>
    <row r="60" spans="1:10" ht="28.8">
      <c r="A60" s="7" t="s">
        <v>1722</v>
      </c>
      <c r="B60" s="7" t="s">
        <v>1690</v>
      </c>
      <c r="C60" s="7" t="s">
        <v>3560</v>
      </c>
      <c r="D60" s="6" t="s">
        <v>46</v>
      </c>
      <c r="E60" s="8">
        <v>2</v>
      </c>
      <c r="F60" s="145"/>
      <c r="G60" s="146">
        <f t="shared" si="4"/>
        <v>0</v>
      </c>
      <c r="J60" s="1"/>
    </row>
    <row r="61" spans="1:10" ht="28.8">
      <c r="A61" s="7" t="s">
        <v>1723</v>
      </c>
      <c r="B61" s="7" t="s">
        <v>1692</v>
      </c>
      <c r="C61" s="7" t="s">
        <v>3561</v>
      </c>
      <c r="D61" s="6" t="s">
        <v>46</v>
      </c>
      <c r="E61" s="8">
        <v>3</v>
      </c>
      <c r="F61" s="145"/>
      <c r="G61" s="146">
        <f t="shared" si="4"/>
        <v>0</v>
      </c>
      <c r="J61" s="1"/>
    </row>
    <row r="62" spans="1:10" ht="28.8">
      <c r="A62" s="7" t="s">
        <v>1724</v>
      </c>
      <c r="B62" s="7" t="s">
        <v>1694</v>
      </c>
      <c r="C62" s="7" t="s">
        <v>3562</v>
      </c>
      <c r="D62" s="6" t="s">
        <v>198</v>
      </c>
      <c r="E62" s="8">
        <v>3</v>
      </c>
      <c r="F62" s="145"/>
      <c r="G62" s="146">
        <f t="shared" si="4"/>
        <v>0</v>
      </c>
      <c r="J62" s="1"/>
    </row>
    <row r="63" spans="1:10" ht="28.8">
      <c r="A63" s="7" t="s">
        <v>1725</v>
      </c>
      <c r="B63" s="7" t="s">
        <v>1696</v>
      </c>
      <c r="C63" s="7" t="s">
        <v>1697</v>
      </c>
      <c r="D63" s="6" t="s">
        <v>46</v>
      </c>
      <c r="E63" s="8">
        <v>27</v>
      </c>
      <c r="F63" s="145"/>
      <c r="G63" s="146">
        <f t="shared" si="4"/>
        <v>0</v>
      </c>
      <c r="J63" s="1"/>
    </row>
    <row r="64" spans="1:10" ht="28.8">
      <c r="A64" s="7" t="s">
        <v>1726</v>
      </c>
      <c r="B64" s="7" t="s">
        <v>1699</v>
      </c>
      <c r="C64" s="7" t="s">
        <v>1700</v>
      </c>
      <c r="D64" s="6" t="s">
        <v>46</v>
      </c>
      <c r="E64" s="8">
        <v>9</v>
      </c>
      <c r="F64" s="145"/>
      <c r="G64" s="146">
        <f t="shared" si="4"/>
        <v>0</v>
      </c>
      <c r="J64" s="1"/>
    </row>
    <row r="65" spans="1:10" ht="28.8">
      <c r="A65" s="7" t="s">
        <v>1727</v>
      </c>
      <c r="B65" s="7" t="s">
        <v>690</v>
      </c>
      <c r="C65" s="7" t="s">
        <v>1728</v>
      </c>
      <c r="D65" s="6" t="s">
        <v>737</v>
      </c>
      <c r="E65" s="8">
        <v>1</v>
      </c>
      <c r="F65" s="145"/>
      <c r="G65" s="146">
        <f t="shared" si="4"/>
        <v>0</v>
      </c>
      <c r="J65" s="1"/>
    </row>
    <row r="66" spans="1:10" ht="36" customHeight="1">
      <c r="A66" s="186" t="s">
        <v>3131</v>
      </c>
      <c r="B66" s="187"/>
      <c r="C66" s="187"/>
      <c r="D66" s="187"/>
      <c r="E66" s="187"/>
      <c r="F66" s="188"/>
      <c r="G66" s="147">
        <f>SUM(G55:G65)</f>
        <v>0</v>
      </c>
      <c r="J66" s="1"/>
    </row>
    <row r="67" spans="1:10" ht="15">
      <c r="A67" s="103"/>
      <c r="B67" s="207" t="s">
        <v>3132</v>
      </c>
      <c r="C67" s="208"/>
      <c r="D67" s="54"/>
      <c r="E67" s="54"/>
      <c r="F67" s="55"/>
      <c r="G67" s="55"/>
      <c r="J67" s="1"/>
    </row>
    <row r="68" spans="1:10" ht="28.8">
      <c r="A68" s="7" t="s">
        <v>1729</v>
      </c>
      <c r="B68" s="7" t="s">
        <v>3563</v>
      </c>
      <c r="C68" s="7" t="s">
        <v>1730</v>
      </c>
      <c r="D68" s="6" t="s">
        <v>46</v>
      </c>
      <c r="E68" s="8">
        <v>36</v>
      </c>
      <c r="F68" s="145"/>
      <c r="G68" s="146">
        <f aca="true" t="shared" si="5" ref="G68:G79">F68*E68</f>
        <v>0</v>
      </c>
      <c r="J68" s="1"/>
    </row>
    <row r="69" spans="1:10" ht="28.8">
      <c r="A69" s="7" t="s">
        <v>1731</v>
      </c>
      <c r="B69" s="7" t="s">
        <v>3564</v>
      </c>
      <c r="C69" s="7" t="s">
        <v>1732</v>
      </c>
      <c r="D69" s="6" t="s">
        <v>46</v>
      </c>
      <c r="E69" s="8">
        <v>72</v>
      </c>
      <c r="F69" s="145"/>
      <c r="G69" s="146">
        <f t="shared" si="5"/>
        <v>0</v>
      </c>
      <c r="J69" s="1"/>
    </row>
    <row r="70" spans="1:10" ht="28.8">
      <c r="A70" s="7" t="s">
        <v>1733</v>
      </c>
      <c r="B70" s="7" t="s">
        <v>3564</v>
      </c>
      <c r="C70" s="7" t="s">
        <v>1734</v>
      </c>
      <c r="D70" s="6" t="s">
        <v>46</v>
      </c>
      <c r="E70" s="8">
        <v>36</v>
      </c>
      <c r="F70" s="145"/>
      <c r="G70" s="146">
        <f t="shared" si="5"/>
        <v>0</v>
      </c>
      <c r="J70" s="1"/>
    </row>
    <row r="71" spans="1:10" ht="28.8">
      <c r="A71" s="7" t="s">
        <v>1735</v>
      </c>
      <c r="B71" s="7" t="s">
        <v>3564</v>
      </c>
      <c r="C71" s="7" t="s">
        <v>1736</v>
      </c>
      <c r="D71" s="6" t="s">
        <v>46</v>
      </c>
      <c r="E71" s="8">
        <v>72</v>
      </c>
      <c r="F71" s="145"/>
      <c r="G71" s="146">
        <f t="shared" si="5"/>
        <v>0</v>
      </c>
      <c r="J71" s="1"/>
    </row>
    <row r="72" spans="1:10" ht="28.8">
      <c r="A72" s="7" t="s">
        <v>1737</v>
      </c>
      <c r="B72" s="7" t="s">
        <v>690</v>
      </c>
      <c r="C72" s="7" t="s">
        <v>1738</v>
      </c>
      <c r="D72" s="6" t="s">
        <v>46</v>
      </c>
      <c r="E72" s="8">
        <v>95</v>
      </c>
      <c r="F72" s="145"/>
      <c r="G72" s="146">
        <f t="shared" si="5"/>
        <v>0</v>
      </c>
      <c r="J72" s="1"/>
    </row>
    <row r="73" spans="1:10" ht="28.8">
      <c r="A73" s="7" t="s">
        <v>1739</v>
      </c>
      <c r="B73" s="7" t="s">
        <v>3565</v>
      </c>
      <c r="C73" s="7" t="s">
        <v>1740</v>
      </c>
      <c r="D73" s="6" t="s">
        <v>46</v>
      </c>
      <c r="E73" s="8">
        <v>95</v>
      </c>
      <c r="F73" s="145"/>
      <c r="G73" s="146">
        <f t="shared" si="5"/>
        <v>0</v>
      </c>
      <c r="J73" s="1"/>
    </row>
    <row r="74" spans="1:10" ht="28.8">
      <c r="A74" s="7" t="s">
        <v>1741</v>
      </c>
      <c r="B74" s="7" t="s">
        <v>3564</v>
      </c>
      <c r="C74" s="7" t="s">
        <v>3566</v>
      </c>
      <c r="D74" s="6" t="s">
        <v>46</v>
      </c>
      <c r="E74" s="8">
        <v>95</v>
      </c>
      <c r="F74" s="145"/>
      <c r="G74" s="146">
        <f t="shared" si="5"/>
        <v>0</v>
      </c>
      <c r="J74" s="1"/>
    </row>
    <row r="75" spans="1:10" ht="28.8">
      <c r="A75" s="7" t="s">
        <v>1742</v>
      </c>
      <c r="B75" s="7" t="s">
        <v>3564</v>
      </c>
      <c r="C75" s="7" t="s">
        <v>3567</v>
      </c>
      <c r="D75" s="6" t="s">
        <v>46</v>
      </c>
      <c r="E75" s="8">
        <v>190</v>
      </c>
      <c r="F75" s="145"/>
      <c r="G75" s="146">
        <f t="shared" si="5"/>
        <v>0</v>
      </c>
      <c r="J75" s="1"/>
    </row>
    <row r="76" spans="1:10" ht="28.8">
      <c r="A76" s="7" t="s">
        <v>1743</v>
      </c>
      <c r="B76" s="7" t="s">
        <v>3564</v>
      </c>
      <c r="C76" s="7" t="s">
        <v>3568</v>
      </c>
      <c r="D76" s="6" t="s">
        <v>46</v>
      </c>
      <c r="E76" s="8">
        <v>95</v>
      </c>
      <c r="F76" s="145"/>
      <c r="G76" s="146">
        <f t="shared" si="5"/>
        <v>0</v>
      </c>
      <c r="J76" s="1"/>
    </row>
    <row r="77" spans="1:10" ht="28.8">
      <c r="A77" s="7" t="s">
        <v>1744</v>
      </c>
      <c r="B77" s="7" t="s">
        <v>690</v>
      </c>
      <c r="C77" s="7" t="s">
        <v>1745</v>
      </c>
      <c r="D77" s="6" t="s">
        <v>46</v>
      </c>
      <c r="E77" s="8">
        <v>5</v>
      </c>
      <c r="F77" s="145"/>
      <c r="G77" s="146">
        <f t="shared" si="5"/>
        <v>0</v>
      </c>
      <c r="J77" s="1"/>
    </row>
    <row r="78" spans="1:10" ht="28.8">
      <c r="A78" s="7" t="s">
        <v>1746</v>
      </c>
      <c r="B78" s="7" t="s">
        <v>3565</v>
      </c>
      <c r="C78" s="7" t="s">
        <v>1740</v>
      </c>
      <c r="D78" s="6" t="s">
        <v>46</v>
      </c>
      <c r="E78" s="8">
        <v>5</v>
      </c>
      <c r="F78" s="145"/>
      <c r="G78" s="146">
        <f t="shared" si="5"/>
        <v>0</v>
      </c>
      <c r="J78" s="1"/>
    </row>
    <row r="79" spans="1:10" ht="28.8">
      <c r="A79" s="7" t="s">
        <v>1747</v>
      </c>
      <c r="B79" s="7" t="s">
        <v>3564</v>
      </c>
      <c r="C79" s="7" t="s">
        <v>3567</v>
      </c>
      <c r="D79" s="6" t="s">
        <v>46</v>
      </c>
      <c r="E79" s="8">
        <v>10</v>
      </c>
      <c r="F79" s="145"/>
      <c r="G79" s="146">
        <f t="shared" si="5"/>
        <v>0</v>
      </c>
      <c r="J79" s="1"/>
    </row>
    <row r="80" spans="1:13" ht="29.25" customHeight="1">
      <c r="A80" s="186" t="s">
        <v>3133</v>
      </c>
      <c r="B80" s="187"/>
      <c r="C80" s="187"/>
      <c r="D80" s="187"/>
      <c r="E80" s="187"/>
      <c r="F80" s="188"/>
      <c r="G80" s="147">
        <f>SUM(G68:G79)</f>
        <v>0</v>
      </c>
      <c r="J80" s="1"/>
      <c r="M80" s="1"/>
    </row>
    <row r="81" spans="1:10" ht="15">
      <c r="A81" s="103"/>
      <c r="B81" s="207" t="s">
        <v>3134</v>
      </c>
      <c r="C81" s="208"/>
      <c r="D81" s="54"/>
      <c r="E81" s="54"/>
      <c r="F81" s="55"/>
      <c r="G81" s="55"/>
      <c r="J81" s="1"/>
    </row>
    <row r="82" spans="1:10" ht="28.8">
      <c r="A82" s="7" t="s">
        <v>1748</v>
      </c>
      <c r="B82" s="7" t="s">
        <v>1749</v>
      </c>
      <c r="C82" s="7" t="s">
        <v>3569</v>
      </c>
      <c r="D82" s="6" t="s">
        <v>1750</v>
      </c>
      <c r="E82" s="8">
        <v>16270</v>
      </c>
      <c r="F82" s="145"/>
      <c r="G82" s="146">
        <f aca="true" t="shared" si="6" ref="G82:G85">F82*E82</f>
        <v>0</v>
      </c>
      <c r="J82" s="1"/>
    </row>
    <row r="83" spans="1:10" ht="28.8">
      <c r="A83" s="7" t="s">
        <v>1751</v>
      </c>
      <c r="B83" s="7" t="s">
        <v>1752</v>
      </c>
      <c r="C83" s="7" t="s">
        <v>1753</v>
      </c>
      <c r="D83" s="6" t="s">
        <v>1750</v>
      </c>
      <c r="E83" s="8">
        <v>8122</v>
      </c>
      <c r="F83" s="145"/>
      <c r="G83" s="146">
        <f t="shared" si="6"/>
        <v>0</v>
      </c>
      <c r="J83" s="1"/>
    </row>
    <row r="84" spans="1:10" ht="28.8">
      <c r="A84" s="7" t="s">
        <v>1754</v>
      </c>
      <c r="B84" s="7" t="s">
        <v>1752</v>
      </c>
      <c r="C84" s="7" t="s">
        <v>1755</v>
      </c>
      <c r="D84" s="6" t="s">
        <v>1750</v>
      </c>
      <c r="E84" s="8">
        <v>251</v>
      </c>
      <c r="F84" s="145"/>
      <c r="G84" s="146">
        <f t="shared" si="6"/>
        <v>0</v>
      </c>
      <c r="J84" s="1"/>
    </row>
    <row r="85" spans="1:10" ht="28.8">
      <c r="A85" s="7" t="s">
        <v>1756</v>
      </c>
      <c r="B85" s="7" t="s">
        <v>1757</v>
      </c>
      <c r="C85" s="7" t="s">
        <v>3570</v>
      </c>
      <c r="D85" s="6" t="s">
        <v>56</v>
      </c>
      <c r="E85" s="8">
        <v>300</v>
      </c>
      <c r="F85" s="145"/>
      <c r="G85" s="146">
        <f t="shared" si="6"/>
        <v>0</v>
      </c>
      <c r="J85" s="1"/>
    </row>
    <row r="86" spans="1:10" ht="30.75" customHeight="1">
      <c r="A86" s="186" t="s">
        <v>3135</v>
      </c>
      <c r="B86" s="187"/>
      <c r="C86" s="187"/>
      <c r="D86" s="187"/>
      <c r="E86" s="187"/>
      <c r="F86" s="188"/>
      <c r="G86" s="147">
        <f>SUM(G82:G85)</f>
        <v>0</v>
      </c>
      <c r="J86" s="1"/>
    </row>
    <row r="87" spans="1:10" ht="15">
      <c r="A87" s="107"/>
      <c r="B87" s="221" t="s">
        <v>3136</v>
      </c>
      <c r="C87" s="222"/>
      <c r="D87" s="108"/>
      <c r="E87" s="108"/>
      <c r="F87" s="109"/>
      <c r="G87" s="109"/>
      <c r="J87" s="1"/>
    </row>
    <row r="88" spans="1:10" ht="28.8">
      <c r="A88" s="7" t="s">
        <v>1758</v>
      </c>
      <c r="B88" s="7" t="s">
        <v>1759</v>
      </c>
      <c r="C88" s="7" t="s">
        <v>1760</v>
      </c>
      <c r="D88" s="6" t="s">
        <v>1451</v>
      </c>
      <c r="E88" s="8">
        <v>272</v>
      </c>
      <c r="F88" s="145"/>
      <c r="G88" s="146">
        <f aca="true" t="shared" si="7" ref="G88:G89">F88*E88</f>
        <v>0</v>
      </c>
      <c r="J88" s="1"/>
    </row>
    <row r="89" spans="1:10" ht="28.8">
      <c r="A89" s="7" t="s">
        <v>1761</v>
      </c>
      <c r="B89" s="7" t="s">
        <v>1759</v>
      </c>
      <c r="C89" s="7" t="s">
        <v>1760</v>
      </c>
      <c r="D89" s="6" t="s">
        <v>1451</v>
      </c>
      <c r="E89" s="8">
        <v>131</v>
      </c>
      <c r="F89" s="145"/>
      <c r="G89" s="146">
        <f t="shared" si="7"/>
        <v>0</v>
      </c>
      <c r="J89" s="1"/>
    </row>
    <row r="90" spans="1:10" ht="33.75" customHeight="1">
      <c r="A90" s="186" t="s">
        <v>3137</v>
      </c>
      <c r="B90" s="187"/>
      <c r="C90" s="187"/>
      <c r="D90" s="187"/>
      <c r="E90" s="187"/>
      <c r="F90" s="188"/>
      <c r="G90" s="147">
        <f>SUM(G88:G89)</f>
        <v>0</v>
      </c>
      <c r="J90" s="1"/>
    </row>
    <row r="91" spans="1:10" ht="31.5" customHeight="1">
      <c r="A91" s="186" t="s">
        <v>3138</v>
      </c>
      <c r="B91" s="187"/>
      <c r="C91" s="187"/>
      <c r="D91" s="187"/>
      <c r="E91" s="187"/>
      <c r="F91" s="188"/>
      <c r="G91" s="147">
        <f>SUM(G33,G45,G53,G66,G80,G86,G90)</f>
        <v>0</v>
      </c>
      <c r="J91" s="1"/>
    </row>
    <row r="92" spans="1:10" ht="15">
      <c r="A92" s="103"/>
      <c r="B92" s="207" t="s">
        <v>3151</v>
      </c>
      <c r="C92" s="208"/>
      <c r="D92" s="54"/>
      <c r="E92" s="54"/>
      <c r="F92" s="55"/>
      <c r="G92" s="55"/>
      <c r="J92" s="1"/>
    </row>
    <row r="93" spans="1:10" ht="15">
      <c r="A93" s="103"/>
      <c r="B93" s="207" t="s">
        <v>3139</v>
      </c>
      <c r="C93" s="208"/>
      <c r="D93" s="54"/>
      <c r="E93" s="54"/>
      <c r="F93" s="55"/>
      <c r="G93" s="55"/>
      <c r="J93" s="1"/>
    </row>
    <row r="94" spans="1:10" ht="15">
      <c r="A94" s="103"/>
      <c r="B94" s="207" t="s">
        <v>3140</v>
      </c>
      <c r="C94" s="208"/>
      <c r="D94" s="54"/>
      <c r="E94" s="54"/>
      <c r="F94" s="55"/>
      <c r="G94" s="55"/>
      <c r="J94" s="1"/>
    </row>
    <row r="95" spans="1:10" ht="43.2">
      <c r="A95" s="7" t="s">
        <v>1762</v>
      </c>
      <c r="B95" s="7" t="s">
        <v>3557</v>
      </c>
      <c r="C95" s="7" t="s">
        <v>1679</v>
      </c>
      <c r="D95" s="6" t="s">
        <v>198</v>
      </c>
      <c r="E95" s="8">
        <v>2</v>
      </c>
      <c r="F95" s="145"/>
      <c r="G95" s="146">
        <f aca="true" t="shared" si="8" ref="G95:G126">F95*E95</f>
        <v>0</v>
      </c>
      <c r="J95" s="1"/>
    </row>
    <row r="96" spans="1:10" ht="43.2">
      <c r="A96" s="7" t="s">
        <v>1763</v>
      </c>
      <c r="B96" s="7" t="s">
        <v>3558</v>
      </c>
      <c r="C96" s="7" t="s">
        <v>1681</v>
      </c>
      <c r="D96" s="6" t="s">
        <v>198</v>
      </c>
      <c r="E96" s="8">
        <v>2</v>
      </c>
      <c r="F96" s="145"/>
      <c r="G96" s="146">
        <f t="shared" si="8"/>
        <v>0</v>
      </c>
      <c r="J96" s="1"/>
    </row>
    <row r="97" spans="1:10" ht="43.2">
      <c r="A97" s="7" t="s">
        <v>1764</v>
      </c>
      <c r="B97" s="7" t="s">
        <v>3559</v>
      </c>
      <c r="C97" s="7" t="s">
        <v>1683</v>
      </c>
      <c r="D97" s="6" t="s">
        <v>198</v>
      </c>
      <c r="E97" s="8">
        <v>2</v>
      </c>
      <c r="F97" s="145"/>
      <c r="G97" s="146">
        <f t="shared" si="8"/>
        <v>0</v>
      </c>
      <c r="J97" s="1"/>
    </row>
    <row r="98" spans="1:10" ht="43.2">
      <c r="A98" s="7" t="s">
        <v>1765</v>
      </c>
      <c r="B98" s="7" t="s">
        <v>690</v>
      </c>
      <c r="C98" s="7" t="s">
        <v>1685</v>
      </c>
      <c r="D98" s="6" t="s">
        <v>737</v>
      </c>
      <c r="E98" s="8">
        <v>2</v>
      </c>
      <c r="F98" s="145"/>
      <c r="G98" s="146">
        <f t="shared" si="8"/>
        <v>0</v>
      </c>
      <c r="J98" s="1"/>
    </row>
    <row r="99" spans="1:10" ht="43.2">
      <c r="A99" s="7" t="s">
        <v>1766</v>
      </c>
      <c r="B99" s="7" t="s">
        <v>1687</v>
      </c>
      <c r="C99" s="7" t="s">
        <v>1688</v>
      </c>
      <c r="D99" s="6" t="s">
        <v>46</v>
      </c>
      <c r="E99" s="8">
        <v>2</v>
      </c>
      <c r="F99" s="145"/>
      <c r="G99" s="146">
        <f t="shared" si="8"/>
        <v>0</v>
      </c>
      <c r="J99" s="1"/>
    </row>
    <row r="100" spans="1:10" ht="43.2">
      <c r="A100" s="7" t="s">
        <v>1767</v>
      </c>
      <c r="B100" s="7" t="s">
        <v>3571</v>
      </c>
      <c r="C100" s="7" t="s">
        <v>1768</v>
      </c>
      <c r="D100" s="6" t="s">
        <v>198</v>
      </c>
      <c r="E100" s="8">
        <v>5</v>
      </c>
      <c r="F100" s="145"/>
      <c r="G100" s="146">
        <f t="shared" si="8"/>
        <v>0</v>
      </c>
      <c r="J100" s="1"/>
    </row>
    <row r="101" spans="1:10" ht="43.2">
      <c r="A101" s="7" t="s">
        <v>1769</v>
      </c>
      <c r="B101" s="7" t="s">
        <v>3571</v>
      </c>
      <c r="C101" s="7" t="s">
        <v>1770</v>
      </c>
      <c r="D101" s="6" t="s">
        <v>198</v>
      </c>
      <c r="E101" s="8">
        <v>6</v>
      </c>
      <c r="F101" s="145"/>
      <c r="G101" s="146">
        <f t="shared" si="8"/>
        <v>0</v>
      </c>
      <c r="J101" s="1"/>
    </row>
    <row r="102" spans="1:10" ht="43.2">
      <c r="A102" s="7" t="s">
        <v>1771</v>
      </c>
      <c r="B102" s="7" t="s">
        <v>3571</v>
      </c>
      <c r="C102" s="7" t="s">
        <v>1772</v>
      </c>
      <c r="D102" s="6" t="s">
        <v>198</v>
      </c>
      <c r="E102" s="8">
        <v>11</v>
      </c>
      <c r="F102" s="145"/>
      <c r="G102" s="146">
        <f t="shared" si="8"/>
        <v>0</v>
      </c>
      <c r="J102" s="1"/>
    </row>
    <row r="103" spans="1:10" ht="43.2">
      <c r="A103" s="7" t="s">
        <v>1773</v>
      </c>
      <c r="B103" s="7" t="s">
        <v>3571</v>
      </c>
      <c r="C103" s="7" t="s">
        <v>1774</v>
      </c>
      <c r="D103" s="6" t="s">
        <v>198</v>
      </c>
      <c r="E103" s="8">
        <v>2</v>
      </c>
      <c r="F103" s="145"/>
      <c r="G103" s="146">
        <f t="shared" si="8"/>
        <v>0</v>
      </c>
      <c r="J103" s="1"/>
    </row>
    <row r="104" spans="1:10" ht="43.2">
      <c r="A104" s="7" t="s">
        <v>1775</v>
      </c>
      <c r="B104" s="7" t="s">
        <v>3571</v>
      </c>
      <c r="C104" s="7" t="s">
        <v>1776</v>
      </c>
      <c r="D104" s="6" t="s">
        <v>198</v>
      </c>
      <c r="E104" s="8">
        <v>2</v>
      </c>
      <c r="F104" s="145"/>
      <c r="G104" s="146">
        <f t="shared" si="8"/>
        <v>0</v>
      </c>
      <c r="J104" s="1"/>
    </row>
    <row r="105" spans="1:10" ht="43.2">
      <c r="A105" s="7" t="s">
        <v>1777</v>
      </c>
      <c r="B105" s="7" t="s">
        <v>1778</v>
      </c>
      <c r="C105" s="7" t="s">
        <v>1779</v>
      </c>
      <c r="D105" s="6" t="s">
        <v>1780</v>
      </c>
      <c r="E105" s="8">
        <v>8</v>
      </c>
      <c r="F105" s="145"/>
      <c r="G105" s="146">
        <f t="shared" si="8"/>
        <v>0</v>
      </c>
      <c r="J105" s="1"/>
    </row>
    <row r="106" spans="1:10" ht="43.2">
      <c r="A106" s="7" t="s">
        <v>1781</v>
      </c>
      <c r="B106" s="7" t="s">
        <v>1778</v>
      </c>
      <c r="C106" s="7" t="s">
        <v>1782</v>
      </c>
      <c r="D106" s="6" t="s">
        <v>1780</v>
      </c>
      <c r="E106" s="8">
        <v>2</v>
      </c>
      <c r="F106" s="145"/>
      <c r="G106" s="146">
        <f t="shared" si="8"/>
        <v>0</v>
      </c>
      <c r="J106" s="1"/>
    </row>
    <row r="107" spans="1:10" ht="43.2">
      <c r="A107" s="7" t="s">
        <v>1783</v>
      </c>
      <c r="B107" s="7" t="s">
        <v>1784</v>
      </c>
      <c r="C107" s="7" t="s">
        <v>1785</v>
      </c>
      <c r="D107" s="6" t="s">
        <v>140</v>
      </c>
      <c r="E107" s="8">
        <v>5</v>
      </c>
      <c r="F107" s="145"/>
      <c r="G107" s="146">
        <f t="shared" si="8"/>
        <v>0</v>
      </c>
      <c r="J107" s="1"/>
    </row>
    <row r="108" spans="1:10" ht="43.2">
      <c r="A108" s="7" t="s">
        <v>1786</v>
      </c>
      <c r="B108" s="7" t="s">
        <v>1787</v>
      </c>
      <c r="C108" s="7" t="s">
        <v>1788</v>
      </c>
      <c r="D108" s="6" t="s">
        <v>46</v>
      </c>
      <c r="E108" s="8">
        <v>12</v>
      </c>
      <c r="F108" s="145"/>
      <c r="G108" s="146">
        <f t="shared" si="8"/>
        <v>0</v>
      </c>
      <c r="J108" s="1"/>
    </row>
    <row r="109" spans="1:10" ht="43.2">
      <c r="A109" s="7" t="s">
        <v>1789</v>
      </c>
      <c r="B109" s="7" t="s">
        <v>1787</v>
      </c>
      <c r="C109" s="7" t="s">
        <v>1790</v>
      </c>
      <c r="D109" s="6" t="s">
        <v>46</v>
      </c>
      <c r="E109" s="8">
        <v>1</v>
      </c>
      <c r="F109" s="145"/>
      <c r="G109" s="146">
        <f t="shared" si="8"/>
        <v>0</v>
      </c>
      <c r="J109" s="1"/>
    </row>
    <row r="110" spans="1:10" ht="43.2">
      <c r="A110" s="7" t="s">
        <v>1791</v>
      </c>
      <c r="B110" s="7" t="s">
        <v>3572</v>
      </c>
      <c r="C110" s="7" t="s">
        <v>1792</v>
      </c>
      <c r="D110" s="6" t="s">
        <v>140</v>
      </c>
      <c r="E110" s="8">
        <v>1</v>
      </c>
      <c r="F110" s="145"/>
      <c r="G110" s="146">
        <f t="shared" si="8"/>
        <v>0</v>
      </c>
      <c r="J110" s="1"/>
    </row>
    <row r="111" spans="1:10" ht="43.2">
      <c r="A111" s="7" t="s">
        <v>1793</v>
      </c>
      <c r="B111" s="7" t="s">
        <v>3572</v>
      </c>
      <c r="C111" s="7" t="s">
        <v>1792</v>
      </c>
      <c r="D111" s="6" t="s">
        <v>140</v>
      </c>
      <c r="E111" s="8">
        <v>1</v>
      </c>
      <c r="F111" s="145"/>
      <c r="G111" s="146">
        <f t="shared" si="8"/>
        <v>0</v>
      </c>
      <c r="J111" s="1"/>
    </row>
    <row r="112" spans="1:10" ht="43.2">
      <c r="A112" s="7" t="s">
        <v>1794</v>
      </c>
      <c r="B112" s="7" t="s">
        <v>3572</v>
      </c>
      <c r="C112" s="7" t="s">
        <v>3573</v>
      </c>
      <c r="D112" s="6" t="s">
        <v>140</v>
      </c>
      <c r="E112" s="8">
        <v>1</v>
      </c>
      <c r="F112" s="145"/>
      <c r="G112" s="146">
        <f t="shared" si="8"/>
        <v>0</v>
      </c>
      <c r="J112" s="1"/>
    </row>
    <row r="113" spans="1:10" ht="43.2">
      <c r="A113" s="7" t="s">
        <v>1795</v>
      </c>
      <c r="B113" s="7" t="s">
        <v>3572</v>
      </c>
      <c r="C113" s="7" t="s">
        <v>3574</v>
      </c>
      <c r="D113" s="6" t="s">
        <v>140</v>
      </c>
      <c r="E113" s="8">
        <v>1</v>
      </c>
      <c r="F113" s="145"/>
      <c r="G113" s="146">
        <f t="shared" si="8"/>
        <v>0</v>
      </c>
      <c r="J113" s="1"/>
    </row>
    <row r="114" spans="1:10" ht="43.2">
      <c r="A114" s="7" t="s">
        <v>1796</v>
      </c>
      <c r="B114" s="7" t="s">
        <v>3572</v>
      </c>
      <c r="C114" s="7" t="s">
        <v>1797</v>
      </c>
      <c r="D114" s="6" t="s">
        <v>140</v>
      </c>
      <c r="E114" s="8">
        <v>1</v>
      </c>
      <c r="F114" s="145"/>
      <c r="G114" s="146">
        <f t="shared" si="8"/>
        <v>0</v>
      </c>
      <c r="J114" s="1"/>
    </row>
    <row r="115" spans="1:10" ht="43.2">
      <c r="A115" s="7" t="s">
        <v>1798</v>
      </c>
      <c r="B115" s="7" t="s">
        <v>1799</v>
      </c>
      <c r="C115" s="7" t="s">
        <v>3575</v>
      </c>
      <c r="D115" s="6" t="s">
        <v>46</v>
      </c>
      <c r="E115" s="8">
        <v>1</v>
      </c>
      <c r="F115" s="145"/>
      <c r="G115" s="146">
        <f t="shared" si="8"/>
        <v>0</v>
      </c>
      <c r="J115" s="1"/>
    </row>
    <row r="116" spans="1:10" ht="43.2">
      <c r="A116" s="7" t="s">
        <v>1800</v>
      </c>
      <c r="B116" s="7" t="s">
        <v>1801</v>
      </c>
      <c r="C116" s="7" t="s">
        <v>3576</v>
      </c>
      <c r="D116" s="6" t="s">
        <v>46</v>
      </c>
      <c r="E116" s="8">
        <v>1</v>
      </c>
      <c r="F116" s="145"/>
      <c r="G116" s="146">
        <f t="shared" si="8"/>
        <v>0</v>
      </c>
      <c r="J116" s="1"/>
    </row>
    <row r="117" spans="1:10" ht="43.2">
      <c r="A117" s="7" t="s">
        <v>1802</v>
      </c>
      <c r="B117" s="7" t="s">
        <v>1803</v>
      </c>
      <c r="C117" s="7" t="s">
        <v>3577</v>
      </c>
      <c r="D117" s="6" t="s">
        <v>46</v>
      </c>
      <c r="E117" s="8">
        <v>1</v>
      </c>
      <c r="F117" s="145"/>
      <c r="G117" s="146">
        <f t="shared" si="8"/>
        <v>0</v>
      </c>
      <c r="J117" s="1"/>
    </row>
    <row r="118" spans="1:10" ht="43.2">
      <c r="A118" s="7" t="s">
        <v>1804</v>
      </c>
      <c r="B118" s="7" t="s">
        <v>3572</v>
      </c>
      <c r="C118" s="7" t="s">
        <v>3578</v>
      </c>
      <c r="D118" s="6" t="s">
        <v>140</v>
      </c>
      <c r="E118" s="8">
        <v>1</v>
      </c>
      <c r="F118" s="145"/>
      <c r="G118" s="146">
        <f t="shared" si="8"/>
        <v>0</v>
      </c>
      <c r="J118" s="1"/>
    </row>
    <row r="119" spans="1:10" ht="43.2">
      <c r="A119" s="7" t="s">
        <v>1805</v>
      </c>
      <c r="B119" s="7" t="s">
        <v>3579</v>
      </c>
      <c r="C119" s="7" t="s">
        <v>1806</v>
      </c>
      <c r="D119" s="6" t="s">
        <v>46</v>
      </c>
      <c r="E119" s="8">
        <v>1</v>
      </c>
      <c r="F119" s="145"/>
      <c r="G119" s="146">
        <f t="shared" si="8"/>
        <v>0</v>
      </c>
      <c r="J119" s="1"/>
    </row>
    <row r="120" spans="1:10" ht="43.2">
      <c r="A120" s="7" t="s">
        <v>1807</v>
      </c>
      <c r="B120" s="7" t="s">
        <v>3572</v>
      </c>
      <c r="C120" s="7" t="s">
        <v>1808</v>
      </c>
      <c r="D120" s="6" t="s">
        <v>140</v>
      </c>
      <c r="E120" s="8">
        <v>1</v>
      </c>
      <c r="F120" s="145"/>
      <c r="G120" s="146">
        <f t="shared" si="8"/>
        <v>0</v>
      </c>
      <c r="J120" s="1"/>
    </row>
    <row r="121" spans="1:10" ht="43.2">
      <c r="A121" s="7" t="s">
        <v>1809</v>
      </c>
      <c r="B121" s="7" t="s">
        <v>1810</v>
      </c>
      <c r="C121" s="7" t="s">
        <v>3580</v>
      </c>
      <c r="D121" s="6" t="s">
        <v>46</v>
      </c>
      <c r="E121" s="8">
        <v>1</v>
      </c>
      <c r="F121" s="145"/>
      <c r="G121" s="146">
        <f t="shared" si="8"/>
        <v>0</v>
      </c>
      <c r="J121" s="1"/>
    </row>
    <row r="122" spans="1:10" ht="43.2">
      <c r="A122" s="7" t="s">
        <v>1811</v>
      </c>
      <c r="B122" s="7" t="s">
        <v>3581</v>
      </c>
      <c r="C122" s="7" t="s">
        <v>3582</v>
      </c>
      <c r="D122" s="6" t="s">
        <v>46</v>
      </c>
      <c r="E122" s="8">
        <v>1</v>
      </c>
      <c r="F122" s="145"/>
      <c r="G122" s="146">
        <f t="shared" si="8"/>
        <v>0</v>
      </c>
      <c r="J122" s="1"/>
    </row>
    <row r="123" spans="1:10" ht="43.2">
      <c r="A123" s="7" t="s">
        <v>1812</v>
      </c>
      <c r="B123" s="7" t="s">
        <v>1810</v>
      </c>
      <c r="C123" s="7" t="s">
        <v>1813</v>
      </c>
      <c r="D123" s="6" t="s">
        <v>46</v>
      </c>
      <c r="E123" s="8">
        <v>2</v>
      </c>
      <c r="F123" s="145"/>
      <c r="G123" s="146">
        <f t="shared" si="8"/>
        <v>0</v>
      </c>
      <c r="J123" s="1"/>
    </row>
    <row r="124" spans="1:10" ht="43.2">
      <c r="A124" s="7" t="s">
        <v>1814</v>
      </c>
      <c r="B124" s="7" t="s">
        <v>1815</v>
      </c>
      <c r="C124" s="7" t="s">
        <v>1816</v>
      </c>
      <c r="D124" s="6" t="s">
        <v>46</v>
      </c>
      <c r="E124" s="8">
        <v>20</v>
      </c>
      <c r="F124" s="145"/>
      <c r="G124" s="146">
        <f t="shared" si="8"/>
        <v>0</v>
      </c>
      <c r="J124" s="1"/>
    </row>
    <row r="125" spans="1:10" ht="43.2">
      <c r="A125" s="7" t="s">
        <v>1817</v>
      </c>
      <c r="B125" s="7" t="s">
        <v>1818</v>
      </c>
      <c r="C125" s="7" t="s">
        <v>3583</v>
      </c>
      <c r="D125" s="6" t="s">
        <v>46</v>
      </c>
      <c r="E125" s="8">
        <v>4</v>
      </c>
      <c r="F125" s="145"/>
      <c r="G125" s="146">
        <f t="shared" si="8"/>
        <v>0</v>
      </c>
      <c r="J125" s="1"/>
    </row>
    <row r="126" spans="1:10" ht="43.2">
      <c r="A126" s="7" t="s">
        <v>1819</v>
      </c>
      <c r="B126" s="7" t="s">
        <v>1820</v>
      </c>
      <c r="C126" s="7" t="s">
        <v>1821</v>
      </c>
      <c r="D126" s="6" t="s">
        <v>1822</v>
      </c>
      <c r="E126" s="8">
        <v>1</v>
      </c>
      <c r="F126" s="145"/>
      <c r="G126" s="146">
        <f t="shared" si="8"/>
        <v>0</v>
      </c>
      <c r="J126" s="1"/>
    </row>
    <row r="127" spans="1:10" ht="39.75" customHeight="1">
      <c r="A127" s="186" t="s">
        <v>3141</v>
      </c>
      <c r="B127" s="187"/>
      <c r="C127" s="187"/>
      <c r="D127" s="187"/>
      <c r="E127" s="187"/>
      <c r="F127" s="188"/>
      <c r="G127" s="147">
        <f>SUM(G95:G126)</f>
        <v>0</v>
      </c>
      <c r="J127" s="1"/>
    </row>
    <row r="128" spans="1:10" ht="38.25" customHeight="1">
      <c r="A128" s="186" t="s">
        <v>3142</v>
      </c>
      <c r="B128" s="187"/>
      <c r="C128" s="187"/>
      <c r="D128" s="187"/>
      <c r="E128" s="187"/>
      <c r="F128" s="188"/>
      <c r="G128" s="147">
        <f>SUM(G127)</f>
        <v>0</v>
      </c>
      <c r="J128" s="1"/>
    </row>
    <row r="129" spans="1:10" ht="15">
      <c r="A129" s="103"/>
      <c r="B129" s="207" t="s">
        <v>3143</v>
      </c>
      <c r="C129" s="208"/>
      <c r="D129" s="54"/>
      <c r="E129" s="54"/>
      <c r="F129" s="55"/>
      <c r="G129" s="55"/>
      <c r="J129" s="1"/>
    </row>
    <row r="130" spans="1:10" ht="15">
      <c r="A130" s="103"/>
      <c r="B130" s="207" t="s">
        <v>3144</v>
      </c>
      <c r="C130" s="208"/>
      <c r="D130" s="54"/>
      <c r="E130" s="54"/>
      <c r="F130" s="55"/>
      <c r="G130" s="55"/>
      <c r="J130" s="1"/>
    </row>
    <row r="131" spans="1:10" ht="43.2">
      <c r="A131" s="7" t="s">
        <v>1823</v>
      </c>
      <c r="B131" s="7" t="s">
        <v>3557</v>
      </c>
      <c r="C131" s="7" t="s">
        <v>1679</v>
      </c>
      <c r="D131" s="6" t="s">
        <v>198</v>
      </c>
      <c r="E131" s="8">
        <v>1</v>
      </c>
      <c r="F131" s="145"/>
      <c r="G131" s="146">
        <f aca="true" t="shared" si="9" ref="G131:G161">F131*E131</f>
        <v>0</v>
      </c>
      <c r="J131" s="1"/>
    </row>
    <row r="132" spans="1:10" ht="43.2">
      <c r="A132" s="7" t="s">
        <v>1824</v>
      </c>
      <c r="B132" s="7" t="s">
        <v>3558</v>
      </c>
      <c r="C132" s="7" t="s">
        <v>1681</v>
      </c>
      <c r="D132" s="6" t="s">
        <v>198</v>
      </c>
      <c r="E132" s="8">
        <v>1</v>
      </c>
      <c r="F132" s="145"/>
      <c r="G132" s="146">
        <f t="shared" si="9"/>
        <v>0</v>
      </c>
      <c r="J132" s="1"/>
    </row>
    <row r="133" spans="1:10" ht="43.2">
      <c r="A133" s="7" t="s">
        <v>1825</v>
      </c>
      <c r="B133" s="7" t="s">
        <v>3559</v>
      </c>
      <c r="C133" s="7" t="s">
        <v>1683</v>
      </c>
      <c r="D133" s="6" t="s">
        <v>198</v>
      </c>
      <c r="E133" s="8">
        <v>1</v>
      </c>
      <c r="F133" s="145"/>
      <c r="G133" s="146">
        <f t="shared" si="9"/>
        <v>0</v>
      </c>
      <c r="J133" s="1"/>
    </row>
    <row r="134" spans="1:10" ht="43.2">
      <c r="A134" s="7" t="s">
        <v>1826</v>
      </c>
      <c r="B134" s="7" t="s">
        <v>690</v>
      </c>
      <c r="C134" s="7" t="s">
        <v>1685</v>
      </c>
      <c r="D134" s="6" t="s">
        <v>737</v>
      </c>
      <c r="E134" s="8">
        <v>1</v>
      </c>
      <c r="F134" s="145"/>
      <c r="G134" s="146">
        <f t="shared" si="9"/>
        <v>0</v>
      </c>
      <c r="J134" s="1"/>
    </row>
    <row r="135" spans="1:10" ht="43.2">
      <c r="A135" s="7" t="s">
        <v>1827</v>
      </c>
      <c r="B135" s="7" t="s">
        <v>1687</v>
      </c>
      <c r="C135" s="7" t="s">
        <v>1688</v>
      </c>
      <c r="D135" s="6" t="s">
        <v>46</v>
      </c>
      <c r="E135" s="8">
        <v>1</v>
      </c>
      <c r="F135" s="145"/>
      <c r="G135" s="146">
        <f t="shared" si="9"/>
        <v>0</v>
      </c>
      <c r="J135" s="1"/>
    </row>
    <row r="136" spans="1:10" ht="43.2">
      <c r="A136" s="7" t="s">
        <v>1828</v>
      </c>
      <c r="B136" s="7" t="s">
        <v>3571</v>
      </c>
      <c r="C136" s="7" t="s">
        <v>1768</v>
      </c>
      <c r="D136" s="6" t="s">
        <v>198</v>
      </c>
      <c r="E136" s="8">
        <v>5</v>
      </c>
      <c r="F136" s="145"/>
      <c r="G136" s="146">
        <f t="shared" si="9"/>
        <v>0</v>
      </c>
      <c r="J136" s="1"/>
    </row>
    <row r="137" spans="1:10" ht="43.2">
      <c r="A137" s="7" t="s">
        <v>1829</v>
      </c>
      <c r="B137" s="7" t="s">
        <v>3571</v>
      </c>
      <c r="C137" s="7" t="s">
        <v>1770</v>
      </c>
      <c r="D137" s="6" t="s">
        <v>198</v>
      </c>
      <c r="E137" s="8">
        <v>6</v>
      </c>
      <c r="F137" s="145"/>
      <c r="G137" s="146">
        <f t="shared" si="9"/>
        <v>0</v>
      </c>
      <c r="J137" s="1"/>
    </row>
    <row r="138" spans="1:10" ht="43.2">
      <c r="A138" s="7" t="s">
        <v>1830</v>
      </c>
      <c r="B138" s="7" t="s">
        <v>3571</v>
      </c>
      <c r="C138" s="7" t="s">
        <v>3584</v>
      </c>
      <c r="D138" s="6" t="s">
        <v>198</v>
      </c>
      <c r="E138" s="8">
        <v>7</v>
      </c>
      <c r="F138" s="145"/>
      <c r="G138" s="146">
        <f t="shared" si="9"/>
        <v>0</v>
      </c>
      <c r="J138" s="1"/>
    </row>
    <row r="139" spans="1:10" ht="43.2">
      <c r="A139" s="7" t="s">
        <v>1831</v>
      </c>
      <c r="B139" s="7" t="s">
        <v>3571</v>
      </c>
      <c r="C139" s="7" t="s">
        <v>3585</v>
      </c>
      <c r="D139" s="6" t="s">
        <v>198</v>
      </c>
      <c r="E139" s="8">
        <v>2</v>
      </c>
      <c r="F139" s="145"/>
      <c r="G139" s="146">
        <f t="shared" si="9"/>
        <v>0</v>
      </c>
      <c r="J139" s="1"/>
    </row>
    <row r="140" spans="1:10" ht="43.2">
      <c r="A140" s="7" t="s">
        <v>1832</v>
      </c>
      <c r="B140" s="7" t="s">
        <v>3571</v>
      </c>
      <c r="C140" s="7" t="s">
        <v>3586</v>
      </c>
      <c r="D140" s="6" t="s">
        <v>198</v>
      </c>
      <c r="E140" s="8">
        <v>2</v>
      </c>
      <c r="F140" s="145"/>
      <c r="G140" s="146">
        <f t="shared" si="9"/>
        <v>0</v>
      </c>
      <c r="J140" s="1"/>
    </row>
    <row r="141" spans="1:10" ht="43.2">
      <c r="A141" s="7" t="s">
        <v>1833</v>
      </c>
      <c r="B141" s="7" t="s">
        <v>1778</v>
      </c>
      <c r="C141" s="7" t="s">
        <v>1779</v>
      </c>
      <c r="D141" s="6" t="s">
        <v>1780</v>
      </c>
      <c r="E141" s="8">
        <v>8</v>
      </c>
      <c r="F141" s="145"/>
      <c r="G141" s="146">
        <f t="shared" si="9"/>
        <v>0</v>
      </c>
      <c r="J141" s="1"/>
    </row>
    <row r="142" spans="1:10" ht="43.2">
      <c r="A142" s="7" t="s">
        <v>1834</v>
      </c>
      <c r="B142" s="7" t="s">
        <v>1784</v>
      </c>
      <c r="C142" s="7" t="s">
        <v>1785</v>
      </c>
      <c r="D142" s="6" t="s">
        <v>140</v>
      </c>
      <c r="E142" s="8">
        <v>4</v>
      </c>
      <c r="F142" s="145"/>
      <c r="G142" s="146">
        <f t="shared" si="9"/>
        <v>0</v>
      </c>
      <c r="J142" s="1"/>
    </row>
    <row r="143" spans="1:10" ht="43.2">
      <c r="A143" s="7" t="s">
        <v>1835</v>
      </c>
      <c r="B143" s="7" t="s">
        <v>1787</v>
      </c>
      <c r="C143" s="7" t="s">
        <v>1788</v>
      </c>
      <c r="D143" s="6" t="s">
        <v>46</v>
      </c>
      <c r="E143" s="8">
        <v>13</v>
      </c>
      <c r="F143" s="145"/>
      <c r="G143" s="146">
        <f t="shared" si="9"/>
        <v>0</v>
      </c>
      <c r="J143" s="1"/>
    </row>
    <row r="144" spans="1:10" ht="43.2">
      <c r="A144" s="7" t="s">
        <v>1836</v>
      </c>
      <c r="B144" s="7" t="s">
        <v>1787</v>
      </c>
      <c r="C144" s="7" t="s">
        <v>1790</v>
      </c>
      <c r="D144" s="6" t="s">
        <v>46</v>
      </c>
      <c r="E144" s="8">
        <v>1</v>
      </c>
      <c r="F144" s="145"/>
      <c r="G144" s="146">
        <f t="shared" si="9"/>
        <v>0</v>
      </c>
      <c r="J144" s="1"/>
    </row>
    <row r="145" spans="1:10" ht="43.2">
      <c r="A145" s="7" t="s">
        <v>1837</v>
      </c>
      <c r="B145" s="7" t="s">
        <v>3572</v>
      </c>
      <c r="C145" s="7" t="s">
        <v>3587</v>
      </c>
      <c r="D145" s="6" t="s">
        <v>140</v>
      </c>
      <c r="E145" s="8">
        <v>1</v>
      </c>
      <c r="F145" s="145"/>
      <c r="G145" s="146">
        <f t="shared" si="9"/>
        <v>0</v>
      </c>
      <c r="J145" s="1"/>
    </row>
    <row r="146" spans="1:10" ht="43.2">
      <c r="A146" s="7" t="s">
        <v>1838</v>
      </c>
      <c r="B146" s="7" t="s">
        <v>3572</v>
      </c>
      <c r="C146" s="7" t="s">
        <v>3588</v>
      </c>
      <c r="D146" s="6" t="s">
        <v>140</v>
      </c>
      <c r="E146" s="8">
        <v>1</v>
      </c>
      <c r="F146" s="145"/>
      <c r="G146" s="146">
        <f t="shared" si="9"/>
        <v>0</v>
      </c>
      <c r="J146" s="1"/>
    </row>
    <row r="147" spans="1:10" ht="43.2">
      <c r="A147" s="7" t="s">
        <v>1839</v>
      </c>
      <c r="B147" s="7" t="s">
        <v>3572</v>
      </c>
      <c r="C147" s="7" t="s">
        <v>3573</v>
      </c>
      <c r="D147" s="6" t="s">
        <v>140</v>
      </c>
      <c r="E147" s="8">
        <v>1</v>
      </c>
      <c r="F147" s="145"/>
      <c r="G147" s="146">
        <f t="shared" si="9"/>
        <v>0</v>
      </c>
      <c r="J147" s="1"/>
    </row>
    <row r="148" spans="1:10" ht="43.2">
      <c r="A148" s="7" t="s">
        <v>1840</v>
      </c>
      <c r="B148" s="7" t="s">
        <v>3572</v>
      </c>
      <c r="C148" s="7" t="s">
        <v>3574</v>
      </c>
      <c r="D148" s="6" t="s">
        <v>140</v>
      </c>
      <c r="E148" s="8">
        <v>1</v>
      </c>
      <c r="F148" s="145"/>
      <c r="G148" s="146">
        <f t="shared" si="9"/>
        <v>0</v>
      </c>
      <c r="J148" s="1"/>
    </row>
    <row r="149" spans="1:10" ht="43.2">
      <c r="A149" s="7" t="s">
        <v>1841</v>
      </c>
      <c r="B149" s="7" t="s">
        <v>3572</v>
      </c>
      <c r="C149" s="7" t="s">
        <v>1797</v>
      </c>
      <c r="D149" s="6" t="s">
        <v>140</v>
      </c>
      <c r="E149" s="8">
        <v>1</v>
      </c>
      <c r="F149" s="145"/>
      <c r="G149" s="146">
        <f t="shared" si="9"/>
        <v>0</v>
      </c>
      <c r="J149" s="1"/>
    </row>
    <row r="150" spans="1:10" ht="43.2">
      <c r="A150" s="7" t="s">
        <v>1842</v>
      </c>
      <c r="B150" s="7" t="s">
        <v>1799</v>
      </c>
      <c r="C150" s="7" t="s">
        <v>3575</v>
      </c>
      <c r="D150" s="6" t="s">
        <v>46</v>
      </c>
      <c r="E150" s="8">
        <v>1</v>
      </c>
      <c r="F150" s="145"/>
      <c r="G150" s="146">
        <f t="shared" si="9"/>
        <v>0</v>
      </c>
      <c r="J150" s="1"/>
    </row>
    <row r="151" spans="1:10" ht="43.2">
      <c r="A151" s="7" t="s">
        <v>1843</v>
      </c>
      <c r="B151" s="7" t="s">
        <v>1801</v>
      </c>
      <c r="C151" s="7" t="s">
        <v>3576</v>
      </c>
      <c r="D151" s="6" t="s">
        <v>46</v>
      </c>
      <c r="E151" s="8">
        <v>1</v>
      </c>
      <c r="F151" s="145"/>
      <c r="G151" s="146">
        <f t="shared" si="9"/>
        <v>0</v>
      </c>
      <c r="J151" s="1"/>
    </row>
    <row r="152" spans="1:10" ht="43.2">
      <c r="A152" s="7" t="s">
        <v>1844</v>
      </c>
      <c r="B152" s="7" t="s">
        <v>1803</v>
      </c>
      <c r="C152" s="7" t="s">
        <v>3577</v>
      </c>
      <c r="D152" s="6" t="s">
        <v>46</v>
      </c>
      <c r="E152" s="8">
        <v>1</v>
      </c>
      <c r="F152" s="145"/>
      <c r="G152" s="146">
        <f t="shared" si="9"/>
        <v>0</v>
      </c>
      <c r="J152" s="1"/>
    </row>
    <row r="153" spans="1:10" ht="43.2">
      <c r="A153" s="7" t="s">
        <v>1845</v>
      </c>
      <c r="B153" s="7" t="s">
        <v>3572</v>
      </c>
      <c r="C153" s="7" t="s">
        <v>3578</v>
      </c>
      <c r="D153" s="6" t="s">
        <v>140</v>
      </c>
      <c r="E153" s="8">
        <v>1</v>
      </c>
      <c r="F153" s="145"/>
      <c r="G153" s="146">
        <f t="shared" si="9"/>
        <v>0</v>
      </c>
      <c r="J153" s="1"/>
    </row>
    <row r="154" spans="1:10" ht="43.2">
      <c r="A154" s="7" t="s">
        <v>1846</v>
      </c>
      <c r="B154" s="7" t="s">
        <v>3579</v>
      </c>
      <c r="C154" s="7" t="s">
        <v>1806</v>
      </c>
      <c r="D154" s="6" t="s">
        <v>46</v>
      </c>
      <c r="E154" s="8">
        <v>1</v>
      </c>
      <c r="F154" s="145"/>
      <c r="G154" s="146">
        <f t="shared" si="9"/>
        <v>0</v>
      </c>
      <c r="J154" s="1"/>
    </row>
    <row r="155" spans="1:10" ht="43.2">
      <c r="A155" s="7" t="s">
        <v>1847</v>
      </c>
      <c r="B155" s="7" t="s">
        <v>3572</v>
      </c>
      <c r="C155" s="7" t="s">
        <v>1808</v>
      </c>
      <c r="D155" s="6" t="s">
        <v>140</v>
      </c>
      <c r="E155" s="8">
        <v>1</v>
      </c>
      <c r="F155" s="145"/>
      <c r="G155" s="146">
        <f t="shared" si="9"/>
        <v>0</v>
      </c>
      <c r="J155" s="1"/>
    </row>
    <row r="156" spans="1:10" ht="43.2">
      <c r="A156" s="7" t="s">
        <v>1848</v>
      </c>
      <c r="B156" s="7" t="s">
        <v>1810</v>
      </c>
      <c r="C156" s="7" t="s">
        <v>3589</v>
      </c>
      <c r="D156" s="6" t="s">
        <v>46</v>
      </c>
      <c r="E156" s="8">
        <v>1</v>
      </c>
      <c r="F156" s="145"/>
      <c r="G156" s="146">
        <f t="shared" si="9"/>
        <v>0</v>
      </c>
      <c r="J156" s="1"/>
    </row>
    <row r="157" spans="1:10" ht="43.2">
      <c r="A157" s="7" t="s">
        <v>1849</v>
      </c>
      <c r="B157" s="7" t="s">
        <v>1815</v>
      </c>
      <c r="C157" s="7" t="s">
        <v>3590</v>
      </c>
      <c r="D157" s="6" t="s">
        <v>46</v>
      </c>
      <c r="E157" s="8">
        <v>16</v>
      </c>
      <c r="F157" s="145"/>
      <c r="G157" s="146">
        <f t="shared" si="9"/>
        <v>0</v>
      </c>
      <c r="J157" s="1"/>
    </row>
    <row r="158" spans="1:10" ht="43.2">
      <c r="A158" s="7" t="s">
        <v>1850</v>
      </c>
      <c r="B158" s="7" t="s">
        <v>3581</v>
      </c>
      <c r="C158" s="7" t="s">
        <v>3582</v>
      </c>
      <c r="D158" s="6" t="s">
        <v>46</v>
      </c>
      <c r="E158" s="8">
        <v>1</v>
      </c>
      <c r="F158" s="145"/>
      <c r="G158" s="146">
        <f t="shared" si="9"/>
        <v>0</v>
      </c>
      <c r="J158" s="1"/>
    </row>
    <row r="159" spans="1:10" ht="43.2">
      <c r="A159" s="7" t="s">
        <v>1851</v>
      </c>
      <c r="B159" s="7" t="s">
        <v>1810</v>
      </c>
      <c r="C159" s="7" t="s">
        <v>1813</v>
      </c>
      <c r="D159" s="6" t="s">
        <v>46</v>
      </c>
      <c r="E159" s="8">
        <v>2</v>
      </c>
      <c r="F159" s="145"/>
      <c r="G159" s="146">
        <f t="shared" si="9"/>
        <v>0</v>
      </c>
      <c r="J159" s="1"/>
    </row>
    <row r="160" spans="1:10" ht="43.2">
      <c r="A160" s="7" t="s">
        <v>1852</v>
      </c>
      <c r="B160" s="7" t="s">
        <v>1818</v>
      </c>
      <c r="C160" s="7" t="s">
        <v>3583</v>
      </c>
      <c r="D160" s="6" t="s">
        <v>46</v>
      </c>
      <c r="E160" s="8">
        <v>4</v>
      </c>
      <c r="F160" s="145"/>
      <c r="G160" s="146">
        <f t="shared" si="9"/>
        <v>0</v>
      </c>
      <c r="J160" s="1"/>
    </row>
    <row r="161" spans="1:10" ht="43.2">
      <c r="A161" s="7" t="s">
        <v>1853</v>
      </c>
      <c r="B161" s="7" t="s">
        <v>1820</v>
      </c>
      <c r="C161" s="7" t="s">
        <v>1821</v>
      </c>
      <c r="D161" s="6" t="s">
        <v>1822</v>
      </c>
      <c r="E161" s="8">
        <v>1</v>
      </c>
      <c r="F161" s="145"/>
      <c r="G161" s="146">
        <f t="shared" si="9"/>
        <v>0</v>
      </c>
      <c r="J161" s="1"/>
    </row>
    <row r="162" spans="1:10" ht="30" customHeight="1">
      <c r="A162" s="186" t="s">
        <v>3145</v>
      </c>
      <c r="B162" s="187"/>
      <c r="C162" s="187"/>
      <c r="D162" s="187"/>
      <c r="E162" s="187"/>
      <c r="F162" s="188"/>
      <c r="G162" s="147">
        <f>SUM(G131:G161)</f>
        <v>0</v>
      </c>
      <c r="J162" s="1"/>
    </row>
    <row r="163" spans="1:10" ht="15">
      <c r="A163" s="103"/>
      <c r="B163" s="207" t="s">
        <v>3146</v>
      </c>
      <c r="C163" s="208"/>
      <c r="D163" s="54"/>
      <c r="E163" s="54"/>
      <c r="F163" s="55"/>
      <c r="G163" s="55"/>
      <c r="J163" s="1"/>
    </row>
    <row r="164" spans="1:10" ht="43.2">
      <c r="A164" s="7" t="s">
        <v>1854</v>
      </c>
      <c r="B164" s="7" t="s">
        <v>1855</v>
      </c>
      <c r="C164" s="7" t="s">
        <v>3591</v>
      </c>
      <c r="D164" s="6" t="s">
        <v>46</v>
      </c>
      <c r="E164" s="8">
        <v>23</v>
      </c>
      <c r="F164" s="145"/>
      <c r="G164" s="146">
        <f aca="true" t="shared" si="10" ref="G164:G167">F164*E164</f>
        <v>0</v>
      </c>
      <c r="J164" s="1"/>
    </row>
    <row r="165" spans="1:10" ht="43.2">
      <c r="A165" s="7" t="s">
        <v>1856</v>
      </c>
      <c r="B165" s="7" t="s">
        <v>1855</v>
      </c>
      <c r="C165" s="7" t="s">
        <v>3592</v>
      </c>
      <c r="D165" s="6" t="s">
        <v>46</v>
      </c>
      <c r="E165" s="8">
        <v>78</v>
      </c>
      <c r="F165" s="145"/>
      <c r="G165" s="146">
        <f t="shared" si="10"/>
        <v>0</v>
      </c>
      <c r="J165" s="1"/>
    </row>
    <row r="166" spans="1:10" ht="43.2">
      <c r="A166" s="7" t="s">
        <v>1857</v>
      </c>
      <c r="B166" s="7" t="s">
        <v>1855</v>
      </c>
      <c r="C166" s="7" t="s">
        <v>3593</v>
      </c>
      <c r="D166" s="6" t="s">
        <v>46</v>
      </c>
      <c r="E166" s="8">
        <v>124</v>
      </c>
      <c r="F166" s="145"/>
      <c r="G166" s="146">
        <f t="shared" si="10"/>
        <v>0</v>
      </c>
      <c r="J166" s="1"/>
    </row>
    <row r="167" spans="1:10" ht="43.2">
      <c r="A167" s="7" t="s">
        <v>1858</v>
      </c>
      <c r="B167" s="7" t="s">
        <v>1855</v>
      </c>
      <c r="C167" s="7" t="s">
        <v>3594</v>
      </c>
      <c r="D167" s="6" t="s">
        <v>46</v>
      </c>
      <c r="E167" s="8">
        <v>4</v>
      </c>
      <c r="F167" s="145"/>
      <c r="G167" s="146">
        <f t="shared" si="10"/>
        <v>0</v>
      </c>
      <c r="J167" s="1"/>
    </row>
    <row r="168" spans="1:10" ht="36" customHeight="1">
      <c r="A168" s="186" t="s">
        <v>3147</v>
      </c>
      <c r="B168" s="187"/>
      <c r="C168" s="187"/>
      <c r="D168" s="187"/>
      <c r="E168" s="187"/>
      <c r="F168" s="188"/>
      <c r="G168" s="147">
        <f>SUM(G164:G167)</f>
        <v>0</v>
      </c>
      <c r="J168" s="1"/>
    </row>
    <row r="169" spans="1:10" ht="15">
      <c r="A169" s="103"/>
      <c r="B169" s="207" t="s">
        <v>3148</v>
      </c>
      <c r="C169" s="208"/>
      <c r="D169" s="54"/>
      <c r="E169" s="54"/>
      <c r="F169" s="55"/>
      <c r="G169" s="55"/>
      <c r="J169" s="1"/>
    </row>
    <row r="170" spans="1:10" ht="43.2">
      <c r="A170" s="7" t="s">
        <v>1859</v>
      </c>
      <c r="B170" s="7" t="s">
        <v>3595</v>
      </c>
      <c r="C170" s="7" t="s">
        <v>1860</v>
      </c>
      <c r="D170" s="6" t="s">
        <v>56</v>
      </c>
      <c r="E170" s="8">
        <v>2835</v>
      </c>
      <c r="F170" s="145"/>
      <c r="G170" s="146">
        <f aca="true" t="shared" si="11" ref="G170:G175">F170*E170</f>
        <v>0</v>
      </c>
      <c r="J170" s="1"/>
    </row>
    <row r="171" spans="1:10" ht="43.2">
      <c r="A171" s="7" t="s">
        <v>1861</v>
      </c>
      <c r="B171" s="7" t="s">
        <v>1674</v>
      </c>
      <c r="C171" s="7" t="s">
        <v>1675</v>
      </c>
      <c r="D171" s="6" t="s">
        <v>46</v>
      </c>
      <c r="E171" s="8">
        <v>3213</v>
      </c>
      <c r="F171" s="145"/>
      <c r="G171" s="146">
        <f t="shared" si="11"/>
        <v>0</v>
      </c>
      <c r="J171" s="1"/>
    </row>
    <row r="172" spans="1:10" ht="43.2">
      <c r="A172" s="7" t="s">
        <v>1862</v>
      </c>
      <c r="B172" s="7" t="s">
        <v>1757</v>
      </c>
      <c r="C172" s="7" t="s">
        <v>1863</v>
      </c>
      <c r="D172" s="6" t="s">
        <v>56</v>
      </c>
      <c r="E172" s="8">
        <v>945</v>
      </c>
      <c r="F172" s="145"/>
      <c r="G172" s="146">
        <f t="shared" si="11"/>
        <v>0</v>
      </c>
      <c r="J172" s="1"/>
    </row>
    <row r="173" spans="1:10" ht="43.2">
      <c r="A173" s="7" t="s">
        <v>1864</v>
      </c>
      <c r="B173" s="7" t="s">
        <v>3595</v>
      </c>
      <c r="C173" s="7" t="s">
        <v>1865</v>
      </c>
      <c r="D173" s="6" t="s">
        <v>56</v>
      </c>
      <c r="E173" s="8">
        <v>97</v>
      </c>
      <c r="F173" s="145"/>
      <c r="G173" s="146">
        <f t="shared" si="11"/>
        <v>0</v>
      </c>
      <c r="J173" s="1"/>
    </row>
    <row r="174" spans="1:10" ht="43.2">
      <c r="A174" s="7" t="s">
        <v>1866</v>
      </c>
      <c r="B174" s="7" t="s">
        <v>1757</v>
      </c>
      <c r="C174" s="7" t="s">
        <v>1867</v>
      </c>
      <c r="D174" s="6" t="s">
        <v>56</v>
      </c>
      <c r="E174" s="8">
        <v>36</v>
      </c>
      <c r="F174" s="145"/>
      <c r="G174" s="146">
        <f t="shared" si="11"/>
        <v>0</v>
      </c>
      <c r="J174" s="1"/>
    </row>
    <row r="175" spans="1:10" ht="43.2">
      <c r="A175" s="7" t="s">
        <v>1868</v>
      </c>
      <c r="B175" s="7" t="s">
        <v>3595</v>
      </c>
      <c r="C175" s="7" t="s">
        <v>1869</v>
      </c>
      <c r="D175" s="6" t="s">
        <v>56</v>
      </c>
      <c r="E175" s="8">
        <v>254</v>
      </c>
      <c r="F175" s="145"/>
      <c r="G175" s="146">
        <f t="shared" si="11"/>
        <v>0</v>
      </c>
      <c r="J175" s="1"/>
    </row>
    <row r="176" spans="1:10" ht="30.75" customHeight="1">
      <c r="A176" s="186" t="s">
        <v>3149</v>
      </c>
      <c r="B176" s="187"/>
      <c r="C176" s="187"/>
      <c r="D176" s="187"/>
      <c r="E176" s="187"/>
      <c r="F176" s="188"/>
      <c r="G176" s="147">
        <f>SUM(G170:G175)</f>
        <v>0</v>
      </c>
      <c r="J176" s="1"/>
    </row>
    <row r="177" spans="1:10" ht="35.25" customHeight="1">
      <c r="A177" s="186" t="s">
        <v>3150</v>
      </c>
      <c r="B177" s="187"/>
      <c r="C177" s="187"/>
      <c r="D177" s="187"/>
      <c r="E177" s="187"/>
      <c r="F177" s="188"/>
      <c r="G177" s="147">
        <f>SUM(G162,G168,G176)</f>
        <v>0</v>
      </c>
      <c r="J177" s="1"/>
    </row>
    <row r="178" spans="1:10" ht="39.75" customHeight="1">
      <c r="A178" s="186" t="s">
        <v>3152</v>
      </c>
      <c r="B178" s="187"/>
      <c r="C178" s="187"/>
      <c r="D178" s="187"/>
      <c r="E178" s="187"/>
      <c r="F178" s="188"/>
      <c r="G178" s="147">
        <f>SUM(G128,G177)</f>
        <v>0</v>
      </c>
      <c r="J178" s="1"/>
    </row>
    <row r="179" spans="1:10" ht="15">
      <c r="A179" s="103"/>
      <c r="B179" s="207" t="s">
        <v>3153</v>
      </c>
      <c r="C179" s="208"/>
      <c r="D179" s="54"/>
      <c r="E179" s="54"/>
      <c r="F179" s="55"/>
      <c r="G179" s="56"/>
      <c r="J179" s="1"/>
    </row>
    <row r="180" spans="1:10" ht="15">
      <c r="A180" s="103"/>
      <c r="B180" s="207" t="s">
        <v>3154</v>
      </c>
      <c r="C180" s="208"/>
      <c r="D180" s="54"/>
      <c r="E180" s="54"/>
      <c r="F180" s="55"/>
      <c r="G180" s="56"/>
      <c r="J180" s="1"/>
    </row>
    <row r="181" spans="1:10" ht="15">
      <c r="A181" s="103"/>
      <c r="B181" s="207" t="s">
        <v>3155</v>
      </c>
      <c r="C181" s="208"/>
      <c r="D181" s="54"/>
      <c r="E181" s="54"/>
      <c r="F181" s="55"/>
      <c r="G181" s="56"/>
      <c r="J181" s="1"/>
    </row>
    <row r="182" spans="1:10" ht="43.2">
      <c r="A182" s="7" t="s">
        <v>1870</v>
      </c>
      <c r="B182" s="7" t="s">
        <v>1871</v>
      </c>
      <c r="C182" s="7" t="s">
        <v>3596</v>
      </c>
      <c r="D182" s="6" t="s">
        <v>46</v>
      </c>
      <c r="E182" s="8">
        <v>1</v>
      </c>
      <c r="F182" s="145"/>
      <c r="G182" s="146">
        <f aca="true" t="shared" si="12" ref="G182:G189">F182*E182</f>
        <v>0</v>
      </c>
      <c r="J182" s="1"/>
    </row>
    <row r="183" spans="1:10" ht="43.2">
      <c r="A183" s="7" t="s">
        <v>1872</v>
      </c>
      <c r="B183" s="7" t="s">
        <v>1815</v>
      </c>
      <c r="C183" s="7" t="s">
        <v>1873</v>
      </c>
      <c r="D183" s="6" t="s">
        <v>46</v>
      </c>
      <c r="E183" s="8">
        <v>2</v>
      </c>
      <c r="F183" s="145"/>
      <c r="G183" s="146">
        <f t="shared" si="12"/>
        <v>0</v>
      </c>
      <c r="J183" s="1"/>
    </row>
    <row r="184" spans="1:10" ht="43.2">
      <c r="A184" s="7" t="s">
        <v>1874</v>
      </c>
      <c r="B184" s="7" t="s">
        <v>1875</v>
      </c>
      <c r="C184" s="7" t="s">
        <v>3597</v>
      </c>
      <c r="D184" s="6" t="s">
        <v>46</v>
      </c>
      <c r="E184" s="8">
        <v>2</v>
      </c>
      <c r="F184" s="145"/>
      <c r="G184" s="146">
        <f t="shared" si="12"/>
        <v>0</v>
      </c>
      <c r="J184" s="1"/>
    </row>
    <row r="185" spans="1:10" ht="43.2">
      <c r="A185" s="7" t="s">
        <v>1876</v>
      </c>
      <c r="B185" s="7" t="s">
        <v>1801</v>
      </c>
      <c r="C185" s="7" t="s">
        <v>1877</v>
      </c>
      <c r="D185" s="6" t="s">
        <v>46</v>
      </c>
      <c r="E185" s="8">
        <v>2</v>
      </c>
      <c r="F185" s="145"/>
      <c r="G185" s="146">
        <f t="shared" si="12"/>
        <v>0</v>
      </c>
      <c r="J185" s="1"/>
    </row>
    <row r="186" spans="1:10" ht="43.2">
      <c r="A186" s="7" t="s">
        <v>1878</v>
      </c>
      <c r="B186" s="7" t="s">
        <v>1879</v>
      </c>
      <c r="C186" s="7" t="s">
        <v>1880</v>
      </c>
      <c r="D186" s="6" t="s">
        <v>46</v>
      </c>
      <c r="E186" s="8">
        <v>1</v>
      </c>
      <c r="F186" s="145"/>
      <c r="G186" s="146">
        <f t="shared" si="12"/>
        <v>0</v>
      </c>
      <c r="J186" s="1"/>
    </row>
    <row r="187" spans="1:10" ht="43.2">
      <c r="A187" s="7" t="s">
        <v>1881</v>
      </c>
      <c r="B187" s="7" t="s">
        <v>1882</v>
      </c>
      <c r="C187" s="7" t="s">
        <v>3598</v>
      </c>
      <c r="D187" s="6" t="s">
        <v>46</v>
      </c>
      <c r="E187" s="8">
        <v>1</v>
      </c>
      <c r="F187" s="145"/>
      <c r="G187" s="146">
        <f t="shared" si="12"/>
        <v>0</v>
      </c>
      <c r="J187" s="1"/>
    </row>
    <row r="188" spans="1:10" ht="43.2">
      <c r="A188" s="7" t="s">
        <v>1883</v>
      </c>
      <c r="B188" s="7" t="s">
        <v>1884</v>
      </c>
      <c r="C188" s="7" t="s">
        <v>1885</v>
      </c>
      <c r="D188" s="6" t="s">
        <v>46</v>
      </c>
      <c r="E188" s="8">
        <v>1</v>
      </c>
      <c r="F188" s="145"/>
      <c r="G188" s="146">
        <f t="shared" si="12"/>
        <v>0</v>
      </c>
      <c r="J188" s="1"/>
    </row>
    <row r="189" spans="1:10" ht="43.2">
      <c r="A189" s="7" t="s">
        <v>1886</v>
      </c>
      <c r="B189" s="7" t="s">
        <v>1887</v>
      </c>
      <c r="C189" s="7" t="s">
        <v>1888</v>
      </c>
      <c r="D189" s="6" t="s">
        <v>1889</v>
      </c>
      <c r="E189" s="8">
        <v>1</v>
      </c>
      <c r="F189" s="145"/>
      <c r="G189" s="146">
        <f t="shared" si="12"/>
        <v>0</v>
      </c>
      <c r="J189" s="1"/>
    </row>
    <row r="190" spans="1:10" ht="36" customHeight="1">
      <c r="A190" s="186" t="s">
        <v>3156</v>
      </c>
      <c r="B190" s="187"/>
      <c r="C190" s="187"/>
      <c r="D190" s="187"/>
      <c r="E190" s="187"/>
      <c r="F190" s="188"/>
      <c r="G190" s="147">
        <f>SUM(G182:G189)</f>
        <v>0</v>
      </c>
      <c r="J190" s="1"/>
    </row>
    <row r="191" spans="1:10" ht="15">
      <c r="A191" s="103"/>
      <c r="B191" s="207" t="s">
        <v>3157</v>
      </c>
      <c r="C191" s="208"/>
      <c r="D191" s="54"/>
      <c r="E191" s="54"/>
      <c r="F191" s="55"/>
      <c r="G191" s="55"/>
      <c r="J191" s="1"/>
    </row>
    <row r="192" spans="1:10" ht="43.2">
      <c r="A192" s="7" t="s">
        <v>1890</v>
      </c>
      <c r="B192" s="7" t="s">
        <v>1891</v>
      </c>
      <c r="C192" s="7" t="s">
        <v>3599</v>
      </c>
      <c r="D192" s="6" t="s">
        <v>46</v>
      </c>
      <c r="E192" s="8">
        <v>314</v>
      </c>
      <c r="F192" s="145"/>
      <c r="G192" s="146">
        <f aca="true" t="shared" si="13" ref="G192:G195">F192*E192</f>
        <v>0</v>
      </c>
      <c r="J192" s="1"/>
    </row>
    <row r="193" spans="1:10" ht="43.2">
      <c r="A193" s="7" t="s">
        <v>1892</v>
      </c>
      <c r="B193" s="7" t="s">
        <v>1891</v>
      </c>
      <c r="C193" s="7" t="s">
        <v>1893</v>
      </c>
      <c r="D193" s="6" t="s">
        <v>46</v>
      </c>
      <c r="E193" s="8">
        <v>166</v>
      </c>
      <c r="F193" s="145"/>
      <c r="G193" s="146">
        <f t="shared" si="13"/>
        <v>0</v>
      </c>
      <c r="J193" s="1"/>
    </row>
    <row r="194" spans="1:10" ht="43.2">
      <c r="A194" s="7" t="s">
        <v>1894</v>
      </c>
      <c r="B194" s="7" t="s">
        <v>1895</v>
      </c>
      <c r="C194" s="7" t="s">
        <v>3600</v>
      </c>
      <c r="D194" s="6" t="s">
        <v>46</v>
      </c>
      <c r="E194" s="8">
        <v>480</v>
      </c>
      <c r="F194" s="145"/>
      <c r="G194" s="146">
        <f t="shared" si="13"/>
        <v>0</v>
      </c>
      <c r="J194" s="1"/>
    </row>
    <row r="195" spans="1:10" ht="43.2">
      <c r="A195" s="7" t="s">
        <v>1896</v>
      </c>
      <c r="B195" s="7" t="s">
        <v>1897</v>
      </c>
      <c r="C195" s="7" t="s">
        <v>1898</v>
      </c>
      <c r="D195" s="6" t="s">
        <v>46</v>
      </c>
      <c r="E195" s="8">
        <v>139</v>
      </c>
      <c r="F195" s="145"/>
      <c r="G195" s="146">
        <f t="shared" si="13"/>
        <v>0</v>
      </c>
      <c r="J195" s="1"/>
    </row>
    <row r="196" spans="1:10" ht="33" customHeight="1">
      <c r="A196" s="186" t="s">
        <v>3158</v>
      </c>
      <c r="B196" s="187"/>
      <c r="C196" s="187"/>
      <c r="D196" s="187"/>
      <c r="E196" s="187"/>
      <c r="F196" s="188"/>
      <c r="G196" s="147">
        <f>SUM(G192:G195)</f>
        <v>0</v>
      </c>
      <c r="J196" s="1"/>
    </row>
    <row r="197" spans="1:10" ht="15">
      <c r="A197" s="103"/>
      <c r="B197" s="207" t="s">
        <v>3159</v>
      </c>
      <c r="C197" s="208"/>
      <c r="D197" s="54"/>
      <c r="E197" s="54"/>
      <c r="F197" s="55"/>
      <c r="G197" s="55"/>
      <c r="J197" s="1"/>
    </row>
    <row r="198" spans="1:10" ht="43.2">
      <c r="A198" s="7" t="s">
        <v>1899</v>
      </c>
      <c r="B198" s="7" t="s">
        <v>1900</v>
      </c>
      <c r="C198" s="7" t="s">
        <v>3601</v>
      </c>
      <c r="D198" s="6" t="s">
        <v>46</v>
      </c>
      <c r="E198" s="8">
        <v>49</v>
      </c>
      <c r="F198" s="145"/>
      <c r="G198" s="146">
        <f aca="true" t="shared" si="14" ref="G198">F198*E198</f>
        <v>0</v>
      </c>
      <c r="J198" s="1"/>
    </row>
    <row r="199" spans="1:10" ht="40.8" customHeight="1">
      <c r="A199" s="186" t="s">
        <v>3160</v>
      </c>
      <c r="B199" s="187"/>
      <c r="C199" s="187"/>
      <c r="D199" s="187"/>
      <c r="E199" s="187"/>
      <c r="F199" s="188"/>
      <c r="G199" s="147">
        <f>SUM(G198)</f>
        <v>0</v>
      </c>
      <c r="J199" s="1"/>
    </row>
    <row r="200" spans="1:10" ht="15">
      <c r="A200" s="103"/>
      <c r="B200" s="207" t="s">
        <v>3161</v>
      </c>
      <c r="C200" s="208"/>
      <c r="D200" s="54"/>
      <c r="E200" s="54"/>
      <c r="F200" s="55"/>
      <c r="G200" s="55"/>
      <c r="J200" s="1"/>
    </row>
    <row r="201" spans="1:10" ht="43.2">
      <c r="A201" s="7" t="s">
        <v>1901</v>
      </c>
      <c r="B201" s="7" t="s">
        <v>1902</v>
      </c>
      <c r="C201" s="7" t="s">
        <v>1903</v>
      </c>
      <c r="D201" s="6" t="s">
        <v>46</v>
      </c>
      <c r="E201" s="8">
        <v>1</v>
      </c>
      <c r="F201" s="145"/>
      <c r="G201" s="146">
        <f aca="true" t="shared" si="15" ref="G201:G205">F201*E201</f>
        <v>0</v>
      </c>
      <c r="J201" s="1"/>
    </row>
    <row r="202" spans="1:10" ht="43.2">
      <c r="A202" s="7" t="s">
        <v>1904</v>
      </c>
      <c r="B202" s="7" t="s">
        <v>1905</v>
      </c>
      <c r="C202" s="7" t="s">
        <v>1906</v>
      </c>
      <c r="D202" s="6" t="s">
        <v>46</v>
      </c>
      <c r="E202" s="8">
        <v>1</v>
      </c>
      <c r="F202" s="145"/>
      <c r="G202" s="146">
        <f t="shared" si="15"/>
        <v>0</v>
      </c>
      <c r="J202" s="1"/>
    </row>
    <row r="203" spans="1:10" ht="43.2">
      <c r="A203" s="7" t="s">
        <v>1907</v>
      </c>
      <c r="B203" s="7" t="s">
        <v>1891</v>
      </c>
      <c r="C203" s="7" t="s">
        <v>1908</v>
      </c>
      <c r="D203" s="6" t="s">
        <v>46</v>
      </c>
      <c r="E203" s="8">
        <v>9</v>
      </c>
      <c r="F203" s="145"/>
      <c r="G203" s="146">
        <f t="shared" si="15"/>
        <v>0</v>
      </c>
      <c r="J203" s="1"/>
    </row>
    <row r="204" spans="1:10" ht="43.2">
      <c r="A204" s="7" t="s">
        <v>1909</v>
      </c>
      <c r="B204" s="7" t="s">
        <v>1895</v>
      </c>
      <c r="C204" s="7" t="s">
        <v>3602</v>
      </c>
      <c r="D204" s="6" t="s">
        <v>46</v>
      </c>
      <c r="E204" s="8">
        <v>9</v>
      </c>
      <c r="F204" s="145"/>
      <c r="G204" s="146">
        <f t="shared" si="15"/>
        <v>0</v>
      </c>
      <c r="J204" s="1"/>
    </row>
    <row r="205" spans="1:10" ht="43.2">
      <c r="A205" s="7" t="s">
        <v>1910</v>
      </c>
      <c r="B205" s="7" t="s">
        <v>1911</v>
      </c>
      <c r="C205" s="7" t="s">
        <v>1912</v>
      </c>
      <c r="D205" s="6" t="s">
        <v>46</v>
      </c>
      <c r="E205" s="8">
        <v>10</v>
      </c>
      <c r="F205" s="145"/>
      <c r="G205" s="146">
        <f t="shared" si="15"/>
        <v>0</v>
      </c>
      <c r="J205" s="1"/>
    </row>
    <row r="206" spans="1:10" ht="31.5" customHeight="1">
      <c r="A206" s="186" t="s">
        <v>3162</v>
      </c>
      <c r="B206" s="187"/>
      <c r="C206" s="187"/>
      <c r="D206" s="187"/>
      <c r="E206" s="187"/>
      <c r="F206" s="188"/>
      <c r="G206" s="147">
        <f>SUM(G201:G205)</f>
        <v>0</v>
      </c>
      <c r="J206" s="1"/>
    </row>
    <row r="207" spans="1:10" ht="15">
      <c r="A207" s="103"/>
      <c r="B207" s="207" t="s">
        <v>3163</v>
      </c>
      <c r="C207" s="208"/>
      <c r="D207" s="54"/>
      <c r="E207" s="54"/>
      <c r="F207" s="55"/>
      <c r="G207" s="55"/>
      <c r="J207" s="1"/>
    </row>
    <row r="208" spans="1:10" ht="43.2">
      <c r="A208" s="7" t="s">
        <v>1913</v>
      </c>
      <c r="B208" s="7" t="s">
        <v>1914</v>
      </c>
      <c r="C208" s="7" t="s">
        <v>3603</v>
      </c>
      <c r="D208" s="6" t="s">
        <v>46</v>
      </c>
      <c r="E208" s="8">
        <v>35</v>
      </c>
      <c r="F208" s="145"/>
      <c r="G208" s="146">
        <f aca="true" t="shared" si="16" ref="G208:G212">F208*E208</f>
        <v>0</v>
      </c>
      <c r="J208" s="1"/>
    </row>
    <row r="209" spans="1:10" ht="43.2">
      <c r="A209" s="7" t="s">
        <v>1915</v>
      </c>
      <c r="B209" s="7" t="s">
        <v>1803</v>
      </c>
      <c r="C209" s="7" t="s">
        <v>3604</v>
      </c>
      <c r="D209" s="6" t="s">
        <v>46</v>
      </c>
      <c r="E209" s="8">
        <v>69</v>
      </c>
      <c r="F209" s="145"/>
      <c r="G209" s="146">
        <f t="shared" si="16"/>
        <v>0</v>
      </c>
      <c r="J209" s="1"/>
    </row>
    <row r="210" spans="1:10" ht="43.2">
      <c r="A210" s="7" t="s">
        <v>1916</v>
      </c>
      <c r="B210" s="7" t="s">
        <v>1905</v>
      </c>
      <c r="C210" s="7" t="s">
        <v>1917</v>
      </c>
      <c r="D210" s="6" t="s">
        <v>46</v>
      </c>
      <c r="E210" s="8">
        <v>7</v>
      </c>
      <c r="F210" s="145"/>
      <c r="G210" s="146">
        <f t="shared" si="16"/>
        <v>0</v>
      </c>
      <c r="J210" s="1"/>
    </row>
    <row r="211" spans="1:10" ht="43.2">
      <c r="A211" s="7" t="s">
        <v>1918</v>
      </c>
      <c r="B211" s="7" t="s">
        <v>1919</v>
      </c>
      <c r="C211" s="7" t="s">
        <v>3605</v>
      </c>
      <c r="D211" s="6" t="s">
        <v>15</v>
      </c>
      <c r="E211" s="8">
        <v>8</v>
      </c>
      <c r="F211" s="145"/>
      <c r="G211" s="146">
        <f t="shared" si="16"/>
        <v>0</v>
      </c>
      <c r="J211" s="1"/>
    </row>
    <row r="212" spans="1:10" ht="43.2">
      <c r="A212" s="7" t="s">
        <v>1920</v>
      </c>
      <c r="B212" s="7" t="s">
        <v>1921</v>
      </c>
      <c r="C212" s="7" t="s">
        <v>1922</v>
      </c>
      <c r="D212" s="6" t="s">
        <v>46</v>
      </c>
      <c r="E212" s="8">
        <v>3</v>
      </c>
      <c r="F212" s="145"/>
      <c r="G212" s="146">
        <f t="shared" si="16"/>
        <v>0</v>
      </c>
      <c r="J212" s="1"/>
    </row>
    <row r="213" spans="1:10" ht="34.5" customHeight="1">
      <c r="A213" s="186" t="s">
        <v>3164</v>
      </c>
      <c r="B213" s="187"/>
      <c r="C213" s="187"/>
      <c r="D213" s="187"/>
      <c r="E213" s="187"/>
      <c r="F213" s="188"/>
      <c r="G213" s="147">
        <f>SUM(G208:G212)</f>
        <v>0</v>
      </c>
      <c r="J213" s="1"/>
    </row>
    <row r="214" spans="1:10" ht="15">
      <c r="A214" s="103"/>
      <c r="B214" s="207" t="s">
        <v>3165</v>
      </c>
      <c r="C214" s="208"/>
      <c r="D214" s="54"/>
      <c r="E214" s="54"/>
      <c r="F214" s="55"/>
      <c r="G214" s="55"/>
      <c r="J214" s="1"/>
    </row>
    <row r="215" spans="1:10" ht="43.2">
      <c r="A215" s="7" t="s">
        <v>1923</v>
      </c>
      <c r="B215" s="7" t="s">
        <v>1905</v>
      </c>
      <c r="C215" s="7" t="s">
        <v>1924</v>
      </c>
      <c r="D215" s="6" t="s">
        <v>46</v>
      </c>
      <c r="E215" s="8">
        <v>5</v>
      </c>
      <c r="F215" s="145"/>
      <c r="G215" s="146">
        <f aca="true" t="shared" si="17" ref="G215:G217">F215*E215</f>
        <v>0</v>
      </c>
      <c r="J215" s="1"/>
    </row>
    <row r="216" spans="1:10" ht="43.2">
      <c r="A216" s="7" t="s">
        <v>1925</v>
      </c>
      <c r="B216" s="7" t="s">
        <v>1926</v>
      </c>
      <c r="C216" s="7" t="s">
        <v>1927</v>
      </c>
      <c r="D216" s="6" t="s">
        <v>46</v>
      </c>
      <c r="E216" s="8">
        <v>4</v>
      </c>
      <c r="F216" s="145"/>
      <c r="G216" s="146">
        <f t="shared" si="17"/>
        <v>0</v>
      </c>
      <c r="J216" s="1"/>
    </row>
    <row r="217" spans="1:10" ht="43.2">
      <c r="A217" s="7" t="s">
        <v>1928</v>
      </c>
      <c r="B217" s="7" t="s">
        <v>1815</v>
      </c>
      <c r="C217" s="7" t="s">
        <v>1873</v>
      </c>
      <c r="D217" s="6" t="s">
        <v>46</v>
      </c>
      <c r="E217" s="8">
        <v>8</v>
      </c>
      <c r="F217" s="145"/>
      <c r="G217" s="146">
        <f t="shared" si="17"/>
        <v>0</v>
      </c>
      <c r="J217" s="1"/>
    </row>
    <row r="218" spans="1:10" ht="35.25" customHeight="1">
      <c r="A218" s="186" t="s">
        <v>3167</v>
      </c>
      <c r="B218" s="187"/>
      <c r="C218" s="187"/>
      <c r="D218" s="187"/>
      <c r="E218" s="187"/>
      <c r="F218" s="188"/>
      <c r="G218" s="147">
        <f>SUM(G215:G217)</f>
        <v>0</v>
      </c>
      <c r="J218" s="1"/>
    </row>
    <row r="219" spans="1:10" ht="15">
      <c r="A219" s="103"/>
      <c r="B219" s="207" t="s">
        <v>3166</v>
      </c>
      <c r="C219" s="208"/>
      <c r="D219" s="54"/>
      <c r="E219" s="54"/>
      <c r="F219" s="55"/>
      <c r="G219" s="55"/>
      <c r="J219" s="1"/>
    </row>
    <row r="220" spans="1:10" ht="43.2">
      <c r="A220" s="7" t="s">
        <v>1929</v>
      </c>
      <c r="B220" s="7" t="s">
        <v>3606</v>
      </c>
      <c r="C220" s="7" t="s">
        <v>3607</v>
      </c>
      <c r="D220" s="6" t="s">
        <v>46</v>
      </c>
      <c r="E220" s="8">
        <v>86</v>
      </c>
      <c r="F220" s="145"/>
      <c r="G220" s="146">
        <f aca="true" t="shared" si="18" ref="G220:G221">F220*E220</f>
        <v>0</v>
      </c>
      <c r="J220" s="1"/>
    </row>
    <row r="221" spans="1:10" ht="58.2" customHeight="1">
      <c r="A221" s="7" t="s">
        <v>1930</v>
      </c>
      <c r="B221" s="7" t="s">
        <v>1905</v>
      </c>
      <c r="C221" s="7" t="s">
        <v>3608</v>
      </c>
      <c r="D221" s="6" t="s">
        <v>46</v>
      </c>
      <c r="E221" s="8">
        <v>23</v>
      </c>
      <c r="F221" s="145"/>
      <c r="G221" s="146">
        <f t="shared" si="18"/>
        <v>0</v>
      </c>
      <c r="J221" s="1"/>
    </row>
    <row r="222" spans="1:10" ht="33" customHeight="1">
      <c r="A222" s="186" t="s">
        <v>3168</v>
      </c>
      <c r="B222" s="187"/>
      <c r="C222" s="187"/>
      <c r="D222" s="187"/>
      <c r="E222" s="187"/>
      <c r="F222" s="188"/>
      <c r="G222" s="147">
        <f>SUM(G220:G221)</f>
        <v>0</v>
      </c>
      <c r="J222" s="1"/>
    </row>
    <row r="223" spans="1:10" ht="15">
      <c r="A223" s="30"/>
      <c r="B223" s="217" t="s">
        <v>3169</v>
      </c>
      <c r="C223" s="218"/>
      <c r="D223" s="8"/>
      <c r="E223" s="8"/>
      <c r="F223" s="9"/>
      <c r="G223" s="9"/>
      <c r="J223" s="1"/>
    </row>
    <row r="224" spans="1:10" ht="43.2">
      <c r="A224" s="7" t="s">
        <v>1931</v>
      </c>
      <c r="B224" s="7" t="s">
        <v>1932</v>
      </c>
      <c r="C224" s="7" t="s">
        <v>1933</v>
      </c>
      <c r="D224" s="6" t="s">
        <v>46</v>
      </c>
      <c r="E224" s="8">
        <v>1</v>
      </c>
      <c r="F224" s="145"/>
      <c r="G224" s="146">
        <f aca="true" t="shared" si="19" ref="G224">F224*E224</f>
        <v>0</v>
      </c>
      <c r="J224" s="1"/>
    </row>
    <row r="225" spans="1:10" ht="30.75" customHeight="1">
      <c r="A225" s="186" t="s">
        <v>3170</v>
      </c>
      <c r="B225" s="187"/>
      <c r="C225" s="187"/>
      <c r="D225" s="187"/>
      <c r="E225" s="187"/>
      <c r="F225" s="188"/>
      <c r="G225" s="147">
        <f>SUM(G224)</f>
        <v>0</v>
      </c>
      <c r="J225" s="1"/>
    </row>
    <row r="226" spans="1:10" ht="31.5" customHeight="1">
      <c r="A226" s="186" t="s">
        <v>3171</v>
      </c>
      <c r="B226" s="187"/>
      <c r="C226" s="187"/>
      <c r="D226" s="187"/>
      <c r="E226" s="187"/>
      <c r="F226" s="188"/>
      <c r="G226" s="147">
        <f>SUM(G190,G196,G199,G206,G213,G218,G222,G225)</f>
        <v>0</v>
      </c>
      <c r="J226" s="1"/>
    </row>
    <row r="227" spans="1:10" ht="15">
      <c r="A227" s="103"/>
      <c r="B227" s="207" t="s">
        <v>3172</v>
      </c>
      <c r="C227" s="208"/>
      <c r="D227" s="54"/>
      <c r="E227" s="54"/>
      <c r="F227" s="55"/>
      <c r="G227" s="55"/>
      <c r="J227" s="1"/>
    </row>
    <row r="228" spans="1:10" ht="28.8">
      <c r="A228" s="7" t="s">
        <v>1934</v>
      </c>
      <c r="B228" s="7" t="s">
        <v>3595</v>
      </c>
      <c r="C228" s="7" t="s">
        <v>1935</v>
      </c>
      <c r="D228" s="6" t="s">
        <v>56</v>
      </c>
      <c r="E228" s="8">
        <v>317.4</v>
      </c>
      <c r="F228" s="145"/>
      <c r="G228" s="146">
        <f aca="true" t="shared" si="20" ref="G228:G234">F228*E228</f>
        <v>0</v>
      </c>
      <c r="J228" s="1"/>
    </row>
    <row r="229" spans="1:10" ht="28.8">
      <c r="A229" s="7" t="s">
        <v>1936</v>
      </c>
      <c r="B229" s="7" t="s">
        <v>1757</v>
      </c>
      <c r="C229" s="7" t="s">
        <v>1937</v>
      </c>
      <c r="D229" s="6" t="s">
        <v>56</v>
      </c>
      <c r="E229" s="8">
        <v>784</v>
      </c>
      <c r="F229" s="145"/>
      <c r="G229" s="146">
        <f t="shared" si="20"/>
        <v>0</v>
      </c>
      <c r="J229" s="1"/>
    </row>
    <row r="230" spans="1:10" ht="28.8">
      <c r="A230" s="7" t="s">
        <v>1938</v>
      </c>
      <c r="B230" s="7" t="s">
        <v>3595</v>
      </c>
      <c r="C230" s="7" t="s">
        <v>1939</v>
      </c>
      <c r="D230" s="6" t="s">
        <v>56</v>
      </c>
      <c r="E230" s="8">
        <v>497</v>
      </c>
      <c r="F230" s="145"/>
      <c r="G230" s="146">
        <f t="shared" si="20"/>
        <v>0</v>
      </c>
      <c r="J230" s="1"/>
    </row>
    <row r="231" spans="1:10" ht="28.8">
      <c r="A231" s="7" t="s">
        <v>1940</v>
      </c>
      <c r="B231" s="7" t="s">
        <v>1757</v>
      </c>
      <c r="C231" s="7" t="s">
        <v>1941</v>
      </c>
      <c r="D231" s="6" t="s">
        <v>56</v>
      </c>
      <c r="E231" s="8">
        <v>672</v>
      </c>
      <c r="F231" s="145"/>
      <c r="G231" s="146">
        <f t="shared" si="20"/>
        <v>0</v>
      </c>
      <c r="J231" s="1"/>
    </row>
    <row r="232" spans="1:10" ht="28.8">
      <c r="A232" s="7" t="s">
        <v>1942</v>
      </c>
      <c r="B232" s="7" t="s">
        <v>3609</v>
      </c>
      <c r="C232" s="7" t="s">
        <v>1943</v>
      </c>
      <c r="D232" s="6" t="s">
        <v>56</v>
      </c>
      <c r="E232" s="8">
        <v>1944</v>
      </c>
      <c r="F232" s="145"/>
      <c r="G232" s="146">
        <f t="shared" si="20"/>
        <v>0</v>
      </c>
      <c r="J232" s="1"/>
    </row>
    <row r="233" spans="1:10" ht="28.8">
      <c r="A233" s="7" t="s">
        <v>1944</v>
      </c>
      <c r="B233" s="7" t="s">
        <v>1757</v>
      </c>
      <c r="C233" s="7" t="s">
        <v>1945</v>
      </c>
      <c r="D233" s="6" t="s">
        <v>56</v>
      </c>
      <c r="E233" s="8">
        <v>1458</v>
      </c>
      <c r="F233" s="145"/>
      <c r="G233" s="146">
        <f t="shared" si="20"/>
        <v>0</v>
      </c>
      <c r="J233" s="1"/>
    </row>
    <row r="234" spans="1:10" ht="28.8">
      <c r="A234" s="7" t="s">
        <v>1946</v>
      </c>
      <c r="B234" s="7" t="s">
        <v>1947</v>
      </c>
      <c r="C234" s="7" t="s">
        <v>1948</v>
      </c>
      <c r="D234" s="6" t="s">
        <v>56</v>
      </c>
      <c r="E234" s="8">
        <v>1458</v>
      </c>
      <c r="F234" s="145"/>
      <c r="G234" s="146">
        <f t="shared" si="20"/>
        <v>0</v>
      </c>
      <c r="J234" s="1"/>
    </row>
    <row r="235" spans="1:10" ht="31.5" customHeight="1">
      <c r="A235" s="186" t="s">
        <v>3173</v>
      </c>
      <c r="B235" s="187"/>
      <c r="C235" s="187"/>
      <c r="D235" s="187"/>
      <c r="E235" s="187"/>
      <c r="F235" s="188"/>
      <c r="G235" s="147">
        <f>SUM(G228:G234)</f>
        <v>0</v>
      </c>
      <c r="J235" s="1"/>
    </row>
    <row r="236" spans="1:10" ht="34.5" customHeight="1">
      <c r="A236" s="186" t="s">
        <v>3174</v>
      </c>
      <c r="B236" s="187"/>
      <c r="C236" s="187"/>
      <c r="D236" s="187"/>
      <c r="E236" s="187"/>
      <c r="F236" s="188"/>
      <c r="G236" s="147">
        <f>SUM(G226,G235)</f>
        <v>0</v>
      </c>
      <c r="J236" s="1"/>
    </row>
    <row r="237" spans="1:10" ht="15">
      <c r="A237" s="103"/>
      <c r="B237" s="207" t="s">
        <v>3175</v>
      </c>
      <c r="C237" s="208"/>
      <c r="D237" s="54"/>
      <c r="E237" s="54"/>
      <c r="F237" s="55"/>
      <c r="G237" s="55"/>
      <c r="J237" s="1"/>
    </row>
    <row r="238" spans="1:10" ht="15">
      <c r="A238" s="103"/>
      <c r="B238" s="207" t="s">
        <v>3176</v>
      </c>
      <c r="C238" s="208"/>
      <c r="D238" s="54"/>
      <c r="E238" s="54"/>
      <c r="F238" s="55"/>
      <c r="G238" s="55"/>
      <c r="J238" s="1"/>
    </row>
    <row r="239" spans="1:10" ht="28.8">
      <c r="A239" s="7" t="s">
        <v>1949</v>
      </c>
      <c r="B239" s="7" t="s">
        <v>1687</v>
      </c>
      <c r="C239" s="7" t="s">
        <v>3610</v>
      </c>
      <c r="D239" s="6" t="s">
        <v>46</v>
      </c>
      <c r="E239" s="8">
        <v>1</v>
      </c>
      <c r="F239" s="145"/>
      <c r="G239" s="146">
        <f aca="true" t="shared" si="21" ref="G239:G248">F239*E239</f>
        <v>0</v>
      </c>
      <c r="J239" s="1"/>
    </row>
    <row r="240" spans="1:10" ht="28.8">
      <c r="A240" s="7" t="s">
        <v>1950</v>
      </c>
      <c r="B240" s="7" t="s">
        <v>3611</v>
      </c>
      <c r="C240" s="7" t="s">
        <v>3612</v>
      </c>
      <c r="D240" s="6" t="s">
        <v>46</v>
      </c>
      <c r="E240" s="8">
        <v>4</v>
      </c>
      <c r="F240" s="145"/>
      <c r="G240" s="146">
        <f t="shared" si="21"/>
        <v>0</v>
      </c>
      <c r="J240" s="1"/>
    </row>
    <row r="241" spans="1:10" ht="28.8">
      <c r="A241" s="7" t="s">
        <v>1951</v>
      </c>
      <c r="B241" s="7" t="s">
        <v>1905</v>
      </c>
      <c r="C241" s="7" t="s">
        <v>3613</v>
      </c>
      <c r="D241" s="6" t="s">
        <v>46</v>
      </c>
      <c r="E241" s="8">
        <v>4</v>
      </c>
      <c r="F241" s="145"/>
      <c r="G241" s="146">
        <f t="shared" si="21"/>
        <v>0</v>
      </c>
      <c r="J241" s="1"/>
    </row>
    <row r="242" spans="1:10" ht="28.8">
      <c r="A242" s="7" t="s">
        <v>1952</v>
      </c>
      <c r="B242" s="7" t="s">
        <v>1953</v>
      </c>
      <c r="C242" s="7" t="s">
        <v>1954</v>
      </c>
      <c r="D242" s="6" t="s">
        <v>46</v>
      </c>
      <c r="E242" s="8">
        <v>12</v>
      </c>
      <c r="F242" s="145"/>
      <c r="G242" s="146">
        <f t="shared" si="21"/>
        <v>0</v>
      </c>
      <c r="J242" s="1"/>
    </row>
    <row r="243" spans="1:10" ht="28.8">
      <c r="A243" s="7" t="s">
        <v>1955</v>
      </c>
      <c r="B243" s="7" t="s">
        <v>3614</v>
      </c>
      <c r="C243" s="7" t="s">
        <v>1956</v>
      </c>
      <c r="D243" s="6" t="s">
        <v>46</v>
      </c>
      <c r="E243" s="8">
        <v>53</v>
      </c>
      <c r="F243" s="145"/>
      <c r="G243" s="146">
        <f t="shared" si="21"/>
        <v>0</v>
      </c>
      <c r="J243" s="1"/>
    </row>
    <row r="244" spans="1:10" ht="28.8">
      <c r="A244" s="7" t="s">
        <v>1957</v>
      </c>
      <c r="B244" s="7" t="s">
        <v>3614</v>
      </c>
      <c r="C244" s="7" t="s">
        <v>1958</v>
      </c>
      <c r="D244" s="6" t="s">
        <v>46</v>
      </c>
      <c r="E244" s="8">
        <v>53</v>
      </c>
      <c r="F244" s="145"/>
      <c r="G244" s="146">
        <f t="shared" si="21"/>
        <v>0</v>
      </c>
      <c r="J244" s="1"/>
    </row>
    <row r="245" spans="1:10" ht="28.8">
      <c r="A245" s="7" t="s">
        <v>1959</v>
      </c>
      <c r="B245" s="7" t="s">
        <v>1960</v>
      </c>
      <c r="C245" s="7" t="s">
        <v>3615</v>
      </c>
      <c r="D245" s="6" t="s">
        <v>46</v>
      </c>
      <c r="E245" s="8">
        <v>9</v>
      </c>
      <c r="F245" s="145"/>
      <c r="G245" s="146">
        <f t="shared" si="21"/>
        <v>0</v>
      </c>
      <c r="J245" s="1"/>
    </row>
    <row r="246" spans="1:10" ht="28.8">
      <c r="A246" s="7" t="s">
        <v>1961</v>
      </c>
      <c r="B246" s="7" t="s">
        <v>1960</v>
      </c>
      <c r="C246" s="7" t="s">
        <v>3616</v>
      </c>
      <c r="D246" s="6" t="s">
        <v>46</v>
      </c>
      <c r="E246" s="8">
        <v>15</v>
      </c>
      <c r="F246" s="145"/>
      <c r="G246" s="146">
        <f t="shared" si="21"/>
        <v>0</v>
      </c>
      <c r="J246" s="1"/>
    </row>
    <row r="247" spans="1:10" ht="28.8">
      <c r="A247" s="7" t="s">
        <v>1962</v>
      </c>
      <c r="B247" s="7" t="s">
        <v>1960</v>
      </c>
      <c r="C247" s="7" t="s">
        <v>3617</v>
      </c>
      <c r="D247" s="6" t="s">
        <v>46</v>
      </c>
      <c r="E247" s="8">
        <v>3</v>
      </c>
      <c r="F247" s="145"/>
      <c r="G247" s="146">
        <f t="shared" si="21"/>
        <v>0</v>
      </c>
      <c r="J247" s="1"/>
    </row>
    <row r="248" spans="1:10" ht="28.8">
      <c r="A248" s="7" t="s">
        <v>1963</v>
      </c>
      <c r="B248" s="7" t="s">
        <v>1964</v>
      </c>
      <c r="C248" s="7" t="s">
        <v>1965</v>
      </c>
      <c r="D248" s="6" t="s">
        <v>46</v>
      </c>
      <c r="E248" s="8">
        <v>53</v>
      </c>
      <c r="F248" s="145"/>
      <c r="G248" s="146">
        <f t="shared" si="21"/>
        <v>0</v>
      </c>
      <c r="J248" s="1"/>
    </row>
    <row r="249" spans="1:10" ht="35.25" customHeight="1">
      <c r="A249" s="186" t="s">
        <v>3177</v>
      </c>
      <c r="B249" s="187"/>
      <c r="C249" s="187"/>
      <c r="D249" s="187"/>
      <c r="E249" s="187"/>
      <c r="F249" s="188"/>
      <c r="G249" s="147">
        <f>SUM(G239:G248)</f>
        <v>0</v>
      </c>
      <c r="J249" s="1"/>
    </row>
    <row r="250" spans="1:10" ht="15">
      <c r="A250" s="103"/>
      <c r="B250" s="207" t="s">
        <v>3178</v>
      </c>
      <c r="C250" s="208"/>
      <c r="D250" s="54"/>
      <c r="E250" s="54"/>
      <c r="F250" s="55"/>
      <c r="G250" s="55"/>
      <c r="J250" s="1"/>
    </row>
    <row r="251" spans="1:10" ht="28.8">
      <c r="A251" s="7" t="s">
        <v>1966</v>
      </c>
      <c r="B251" s="7" t="s">
        <v>3609</v>
      </c>
      <c r="C251" s="7" t="s">
        <v>1967</v>
      </c>
      <c r="D251" s="6" t="s">
        <v>56</v>
      </c>
      <c r="E251" s="8">
        <v>227</v>
      </c>
      <c r="F251" s="145"/>
      <c r="G251" s="146">
        <f aca="true" t="shared" si="22" ref="G251:G253">F251*E251</f>
        <v>0</v>
      </c>
      <c r="J251" s="1"/>
    </row>
    <row r="252" spans="1:10" ht="28.8">
      <c r="A252" s="7" t="s">
        <v>1968</v>
      </c>
      <c r="B252" s="7" t="s">
        <v>1947</v>
      </c>
      <c r="C252" s="7" t="s">
        <v>3618</v>
      </c>
      <c r="D252" s="6" t="s">
        <v>56</v>
      </c>
      <c r="E252" s="8">
        <v>714</v>
      </c>
      <c r="F252" s="145"/>
      <c r="G252" s="146">
        <f t="shared" si="22"/>
        <v>0</v>
      </c>
      <c r="J252" s="1"/>
    </row>
    <row r="253" spans="1:10" ht="28.8">
      <c r="A253" s="7" t="s">
        <v>1969</v>
      </c>
      <c r="B253" s="7" t="s">
        <v>3609</v>
      </c>
      <c r="C253" s="7" t="s">
        <v>1970</v>
      </c>
      <c r="D253" s="6" t="s">
        <v>56</v>
      </c>
      <c r="E253" s="8">
        <v>237</v>
      </c>
      <c r="F253" s="145"/>
      <c r="G253" s="146">
        <f t="shared" si="22"/>
        <v>0</v>
      </c>
      <c r="J253" s="1"/>
    </row>
    <row r="254" spans="1:10" ht="40.5" customHeight="1">
      <c r="A254" s="186" t="s">
        <v>3179</v>
      </c>
      <c r="B254" s="187"/>
      <c r="C254" s="187"/>
      <c r="D254" s="187"/>
      <c r="E254" s="187"/>
      <c r="F254" s="188"/>
      <c r="G254" s="147">
        <f>SUM(G251:G253)</f>
        <v>0</v>
      </c>
      <c r="J254" s="1"/>
    </row>
    <row r="255" spans="1:10" ht="36.75" customHeight="1">
      <c r="A255" s="186" t="s">
        <v>3180</v>
      </c>
      <c r="B255" s="187"/>
      <c r="C255" s="187"/>
      <c r="D255" s="187"/>
      <c r="E255" s="187"/>
      <c r="F255" s="188"/>
      <c r="G255" s="147">
        <f>SUM(G249,G254)</f>
        <v>0</v>
      </c>
      <c r="J255" s="1"/>
    </row>
    <row r="256" spans="1:10" ht="15">
      <c r="A256" s="103"/>
      <c r="B256" s="207" t="s">
        <v>3181</v>
      </c>
      <c r="C256" s="208"/>
      <c r="D256" s="54"/>
      <c r="E256" s="54"/>
      <c r="F256" s="55"/>
      <c r="G256" s="55"/>
      <c r="J256" s="1"/>
    </row>
    <row r="257" spans="1:10" ht="15">
      <c r="A257" s="103"/>
      <c r="B257" s="207" t="s">
        <v>3182</v>
      </c>
      <c r="C257" s="208"/>
      <c r="D257" s="54"/>
      <c r="E257" s="54"/>
      <c r="F257" s="55"/>
      <c r="G257" s="55"/>
      <c r="J257" s="1"/>
    </row>
    <row r="258" spans="1:10" ht="28.8">
      <c r="A258" s="7" t="s">
        <v>1971</v>
      </c>
      <c r="B258" s="7" t="s">
        <v>1972</v>
      </c>
      <c r="C258" s="7" t="s">
        <v>1973</v>
      </c>
      <c r="D258" s="6" t="s">
        <v>46</v>
      </c>
      <c r="E258" s="8">
        <v>8</v>
      </c>
      <c r="F258" s="145"/>
      <c r="G258" s="146">
        <f aca="true" t="shared" si="23" ref="G258:G275">F258*E258</f>
        <v>0</v>
      </c>
      <c r="J258" s="1"/>
    </row>
    <row r="259" spans="1:10" ht="28.8">
      <c r="A259" s="7" t="s">
        <v>1974</v>
      </c>
      <c r="B259" s="7" t="s">
        <v>1972</v>
      </c>
      <c r="C259" s="7" t="s">
        <v>1975</v>
      </c>
      <c r="D259" s="6" t="s">
        <v>46</v>
      </c>
      <c r="E259" s="8">
        <v>29</v>
      </c>
      <c r="F259" s="145"/>
      <c r="G259" s="146">
        <f t="shared" si="23"/>
        <v>0</v>
      </c>
      <c r="J259" s="1"/>
    </row>
    <row r="260" spans="1:10" ht="28.8">
      <c r="A260" s="7" t="s">
        <v>1976</v>
      </c>
      <c r="B260" s="7" t="s">
        <v>1600</v>
      </c>
      <c r="C260" s="7" t="s">
        <v>1977</v>
      </c>
      <c r="D260" s="6" t="s">
        <v>46</v>
      </c>
      <c r="E260" s="8">
        <v>27</v>
      </c>
      <c r="F260" s="145"/>
      <c r="G260" s="146">
        <f t="shared" si="23"/>
        <v>0</v>
      </c>
      <c r="J260" s="1"/>
    </row>
    <row r="261" spans="1:10" ht="28.8">
      <c r="A261" s="7" t="s">
        <v>1978</v>
      </c>
      <c r="B261" s="7" t="s">
        <v>1979</v>
      </c>
      <c r="C261" s="7" t="s">
        <v>1980</v>
      </c>
      <c r="D261" s="6" t="s">
        <v>46</v>
      </c>
      <c r="E261" s="8">
        <v>27</v>
      </c>
      <c r="F261" s="145"/>
      <c r="G261" s="146">
        <f t="shared" si="23"/>
        <v>0</v>
      </c>
      <c r="J261" s="1"/>
    </row>
    <row r="262" spans="1:10" ht="28.8">
      <c r="A262" s="7" t="s">
        <v>1981</v>
      </c>
      <c r="B262" s="7" t="s">
        <v>1982</v>
      </c>
      <c r="C262" s="7" t="s">
        <v>1983</v>
      </c>
      <c r="D262" s="6" t="s">
        <v>46</v>
      </c>
      <c r="E262" s="8">
        <v>2</v>
      </c>
      <c r="F262" s="145"/>
      <c r="G262" s="146">
        <f t="shared" si="23"/>
        <v>0</v>
      </c>
      <c r="J262" s="1"/>
    </row>
    <row r="263" spans="1:10" ht="28.8">
      <c r="A263" s="7" t="s">
        <v>1984</v>
      </c>
      <c r="B263" s="7" t="s">
        <v>1972</v>
      </c>
      <c r="C263" s="7" t="s">
        <v>1985</v>
      </c>
      <c r="D263" s="6" t="s">
        <v>46</v>
      </c>
      <c r="E263" s="8">
        <v>2</v>
      </c>
      <c r="F263" s="145"/>
      <c r="G263" s="146">
        <f t="shared" si="23"/>
        <v>0</v>
      </c>
      <c r="J263" s="1"/>
    </row>
    <row r="264" spans="1:10" ht="28.8">
      <c r="A264" s="7" t="s">
        <v>1986</v>
      </c>
      <c r="B264" s="7" t="s">
        <v>1987</v>
      </c>
      <c r="C264" s="7" t="s">
        <v>1988</v>
      </c>
      <c r="D264" s="6" t="s">
        <v>46</v>
      </c>
      <c r="E264" s="8">
        <v>2</v>
      </c>
      <c r="F264" s="145"/>
      <c r="G264" s="146">
        <f t="shared" si="23"/>
        <v>0</v>
      </c>
      <c r="J264" s="1"/>
    </row>
    <row r="265" spans="1:10" ht="28.8">
      <c r="A265" s="7" t="s">
        <v>1989</v>
      </c>
      <c r="B265" s="7" t="s">
        <v>1990</v>
      </c>
      <c r="C265" s="7" t="s">
        <v>1991</v>
      </c>
      <c r="D265" s="6" t="s">
        <v>46</v>
      </c>
      <c r="E265" s="8">
        <v>3</v>
      </c>
      <c r="F265" s="145"/>
      <c r="G265" s="146">
        <f t="shared" si="23"/>
        <v>0</v>
      </c>
      <c r="J265" s="1"/>
    </row>
    <row r="266" spans="1:10" ht="28.8">
      <c r="A266" s="7" t="s">
        <v>1992</v>
      </c>
      <c r="B266" s="7" t="s">
        <v>1911</v>
      </c>
      <c r="C266" s="7" t="s">
        <v>1993</v>
      </c>
      <c r="D266" s="6" t="s">
        <v>46</v>
      </c>
      <c r="E266" s="8">
        <v>12</v>
      </c>
      <c r="F266" s="145"/>
      <c r="G266" s="146">
        <f t="shared" si="23"/>
        <v>0</v>
      </c>
      <c r="J266" s="1"/>
    </row>
    <row r="267" spans="1:10" ht="28.8">
      <c r="A267" s="7" t="s">
        <v>1994</v>
      </c>
      <c r="B267" s="7" t="s">
        <v>3606</v>
      </c>
      <c r="C267" s="7" t="s">
        <v>3619</v>
      </c>
      <c r="D267" s="6" t="s">
        <v>46</v>
      </c>
      <c r="E267" s="8">
        <v>3</v>
      </c>
      <c r="F267" s="145"/>
      <c r="G267" s="146">
        <f t="shared" si="23"/>
        <v>0</v>
      </c>
      <c r="J267" s="1"/>
    </row>
    <row r="268" spans="1:10" ht="28.8">
      <c r="A268" s="7" t="s">
        <v>1995</v>
      </c>
      <c r="B268" s="7" t="s">
        <v>3606</v>
      </c>
      <c r="C268" s="7" t="s">
        <v>3620</v>
      </c>
      <c r="D268" s="6" t="s">
        <v>46</v>
      </c>
      <c r="E268" s="8">
        <v>3</v>
      </c>
      <c r="F268" s="145"/>
      <c r="G268" s="146">
        <f t="shared" si="23"/>
        <v>0</v>
      </c>
      <c r="J268" s="1"/>
    </row>
    <row r="269" spans="1:10" ht="43.2">
      <c r="A269" s="7" t="s">
        <v>1996</v>
      </c>
      <c r="B269" s="7" t="s">
        <v>1997</v>
      </c>
      <c r="C269" s="7" t="s">
        <v>3621</v>
      </c>
      <c r="D269" s="6" t="s">
        <v>46</v>
      </c>
      <c r="E269" s="8">
        <v>2</v>
      </c>
      <c r="F269" s="145"/>
      <c r="G269" s="146">
        <f t="shared" si="23"/>
        <v>0</v>
      </c>
      <c r="J269" s="1"/>
    </row>
    <row r="270" spans="1:10" ht="28.8">
      <c r="A270" s="7" t="s">
        <v>1998</v>
      </c>
      <c r="B270" s="7" t="s">
        <v>690</v>
      </c>
      <c r="C270" s="7" t="s">
        <v>3622</v>
      </c>
      <c r="D270" s="6" t="s">
        <v>15</v>
      </c>
      <c r="E270" s="8">
        <v>12</v>
      </c>
      <c r="F270" s="145"/>
      <c r="G270" s="146">
        <f t="shared" si="23"/>
        <v>0</v>
      </c>
      <c r="J270" s="1"/>
    </row>
    <row r="271" spans="1:10" ht="28.8">
      <c r="A271" s="7" t="s">
        <v>1999</v>
      </c>
      <c r="B271" s="7" t="s">
        <v>1932</v>
      </c>
      <c r="C271" s="7" t="s">
        <v>2000</v>
      </c>
      <c r="D271" s="6" t="s">
        <v>46</v>
      </c>
      <c r="E271" s="8">
        <v>1</v>
      </c>
      <c r="F271" s="145"/>
      <c r="G271" s="146">
        <f t="shared" si="23"/>
        <v>0</v>
      </c>
      <c r="J271" s="1"/>
    </row>
    <row r="272" spans="1:10" ht="28.8">
      <c r="A272" s="7" t="s">
        <v>2001</v>
      </c>
      <c r="B272" s="7" t="s">
        <v>1442</v>
      </c>
      <c r="C272" s="7" t="s">
        <v>3623</v>
      </c>
      <c r="D272" s="6" t="s">
        <v>46</v>
      </c>
      <c r="E272" s="8">
        <v>3</v>
      </c>
      <c r="F272" s="145"/>
      <c r="G272" s="146">
        <f t="shared" si="23"/>
        <v>0</v>
      </c>
      <c r="J272" s="1"/>
    </row>
    <row r="273" spans="1:10" ht="28.8">
      <c r="A273" s="7" t="s">
        <v>2002</v>
      </c>
      <c r="B273" s="7" t="s">
        <v>2003</v>
      </c>
      <c r="C273" s="7" t="s">
        <v>2004</v>
      </c>
      <c r="D273" s="6" t="s">
        <v>46</v>
      </c>
      <c r="E273" s="8">
        <v>1</v>
      </c>
      <c r="F273" s="145"/>
      <c r="G273" s="146">
        <f t="shared" si="23"/>
        <v>0</v>
      </c>
      <c r="J273" s="1"/>
    </row>
    <row r="274" spans="1:10" ht="28.8">
      <c r="A274" s="7" t="s">
        <v>2005</v>
      </c>
      <c r="B274" s="7" t="s">
        <v>3609</v>
      </c>
      <c r="C274" s="7" t="s">
        <v>2006</v>
      </c>
      <c r="D274" s="6" t="s">
        <v>56</v>
      </c>
      <c r="E274" s="8">
        <v>4752</v>
      </c>
      <c r="F274" s="145"/>
      <c r="G274" s="146">
        <f t="shared" si="23"/>
        <v>0</v>
      </c>
      <c r="J274" s="1"/>
    </row>
    <row r="275" spans="1:10" ht="43.2">
      <c r="A275" s="7" t="s">
        <v>2007</v>
      </c>
      <c r="B275" s="7" t="s">
        <v>2008</v>
      </c>
      <c r="C275" s="7" t="s">
        <v>3624</v>
      </c>
      <c r="D275" s="6" t="s">
        <v>56</v>
      </c>
      <c r="E275" s="8">
        <v>578</v>
      </c>
      <c r="F275" s="145"/>
      <c r="G275" s="146">
        <f t="shared" si="23"/>
        <v>0</v>
      </c>
      <c r="J275" s="1"/>
    </row>
    <row r="276" spans="1:10" ht="33" customHeight="1">
      <c r="A276" s="186" t="s">
        <v>3183</v>
      </c>
      <c r="B276" s="187"/>
      <c r="C276" s="187"/>
      <c r="D276" s="187"/>
      <c r="E276" s="187"/>
      <c r="F276" s="188"/>
      <c r="G276" s="147">
        <f>SUM(G258:G275)</f>
        <v>0</v>
      </c>
      <c r="J276" s="1"/>
    </row>
    <row r="277" spans="1:10" ht="36.75" customHeight="1">
      <c r="A277" s="186" t="s">
        <v>3184</v>
      </c>
      <c r="B277" s="187"/>
      <c r="C277" s="187"/>
      <c r="D277" s="187"/>
      <c r="E277" s="187"/>
      <c r="F277" s="188"/>
      <c r="G277" s="147">
        <f>SUM(G276)</f>
        <v>0</v>
      </c>
      <c r="J277" s="1"/>
    </row>
    <row r="278" spans="1:10" ht="15">
      <c r="A278" s="103"/>
      <c r="B278" s="207" t="s">
        <v>3185</v>
      </c>
      <c r="C278" s="208"/>
      <c r="D278" s="54"/>
      <c r="E278" s="54"/>
      <c r="F278" s="55"/>
      <c r="G278" s="55"/>
      <c r="J278" s="1"/>
    </row>
    <row r="279" spans="1:10" ht="15">
      <c r="A279" s="103"/>
      <c r="B279" s="207" t="s">
        <v>3186</v>
      </c>
      <c r="C279" s="208"/>
      <c r="D279" s="54"/>
      <c r="E279" s="54"/>
      <c r="F279" s="55"/>
      <c r="G279" s="55"/>
      <c r="J279" s="1"/>
    </row>
    <row r="280" spans="1:10" ht="28.8">
      <c r="A280" s="7" t="s">
        <v>2009</v>
      </c>
      <c r="B280" s="7" t="s">
        <v>2010</v>
      </c>
      <c r="C280" s="7" t="s">
        <v>3625</v>
      </c>
      <c r="D280" s="6" t="s">
        <v>46</v>
      </c>
      <c r="E280" s="8">
        <v>1</v>
      </c>
      <c r="F280" s="145"/>
      <c r="G280" s="146">
        <f aca="true" t="shared" si="24" ref="G280:G294">F280*E280</f>
        <v>0</v>
      </c>
      <c r="J280" s="1"/>
    </row>
    <row r="281" spans="1:10" ht="28.8">
      <c r="A281" s="7" t="s">
        <v>2011</v>
      </c>
      <c r="B281" s="7" t="s">
        <v>1801</v>
      </c>
      <c r="C281" s="7" t="s">
        <v>3626</v>
      </c>
      <c r="D281" s="6" t="s">
        <v>46</v>
      </c>
      <c r="E281" s="8">
        <v>1</v>
      </c>
      <c r="F281" s="145"/>
      <c r="G281" s="146">
        <f t="shared" si="24"/>
        <v>0</v>
      </c>
      <c r="J281" s="1"/>
    </row>
    <row r="282" spans="1:10" ht="28.8">
      <c r="A282" s="7" t="s">
        <v>2012</v>
      </c>
      <c r="B282" s="7" t="s">
        <v>3627</v>
      </c>
      <c r="C282" s="7" t="s">
        <v>3628</v>
      </c>
      <c r="D282" s="6" t="s">
        <v>46</v>
      </c>
      <c r="E282" s="8">
        <v>1</v>
      </c>
      <c r="F282" s="145"/>
      <c r="G282" s="146">
        <f t="shared" si="24"/>
        <v>0</v>
      </c>
      <c r="J282" s="1"/>
    </row>
    <row r="283" spans="1:10" ht="43.2">
      <c r="A283" s="7" t="s">
        <v>2013</v>
      </c>
      <c r="B283" s="7" t="s">
        <v>1799</v>
      </c>
      <c r="C283" s="7" t="s">
        <v>3629</v>
      </c>
      <c r="D283" s="6" t="s">
        <v>46</v>
      </c>
      <c r="E283" s="8">
        <v>7</v>
      </c>
      <c r="F283" s="145"/>
      <c r="G283" s="146">
        <f t="shared" si="24"/>
        <v>0</v>
      </c>
      <c r="J283" s="1"/>
    </row>
    <row r="284" spans="1:10" ht="28.8">
      <c r="A284" s="7" t="s">
        <v>2014</v>
      </c>
      <c r="B284" s="7" t="s">
        <v>1799</v>
      </c>
      <c r="C284" s="7" t="s">
        <v>3630</v>
      </c>
      <c r="D284" s="6" t="s">
        <v>46</v>
      </c>
      <c r="E284" s="8">
        <v>10</v>
      </c>
      <c r="F284" s="145"/>
      <c r="G284" s="146">
        <f t="shared" si="24"/>
        <v>0</v>
      </c>
      <c r="J284" s="1"/>
    </row>
    <row r="285" spans="1:10" ht="43.2">
      <c r="A285" s="7" t="s">
        <v>2015</v>
      </c>
      <c r="B285" s="7" t="s">
        <v>1427</v>
      </c>
      <c r="C285" s="7" t="s">
        <v>3631</v>
      </c>
      <c r="D285" s="6" t="s">
        <v>46</v>
      </c>
      <c r="E285" s="8">
        <v>10</v>
      </c>
      <c r="F285" s="145"/>
      <c r="G285" s="146">
        <f t="shared" si="24"/>
        <v>0</v>
      </c>
      <c r="J285" s="1"/>
    </row>
    <row r="286" spans="1:10" ht="43.2">
      <c r="A286" s="7" t="s">
        <v>2016</v>
      </c>
      <c r="B286" s="7" t="s">
        <v>2017</v>
      </c>
      <c r="C286" s="7" t="s">
        <v>3632</v>
      </c>
      <c r="D286" s="6" t="s">
        <v>46</v>
      </c>
      <c r="E286" s="8">
        <v>2</v>
      </c>
      <c r="F286" s="145"/>
      <c r="G286" s="146">
        <f t="shared" si="24"/>
        <v>0</v>
      </c>
      <c r="J286" s="1"/>
    </row>
    <row r="287" spans="1:10" ht="43.2">
      <c r="A287" s="7" t="s">
        <v>2018</v>
      </c>
      <c r="B287" s="7" t="s">
        <v>2019</v>
      </c>
      <c r="C287" s="7" t="s">
        <v>2020</v>
      </c>
      <c r="D287" s="6" t="s">
        <v>46</v>
      </c>
      <c r="E287" s="8">
        <v>14</v>
      </c>
      <c r="F287" s="145"/>
      <c r="G287" s="146">
        <f t="shared" si="24"/>
        <v>0</v>
      </c>
      <c r="J287" s="1"/>
    </row>
    <row r="288" spans="1:10" ht="43.2">
      <c r="A288" s="7" t="s">
        <v>2021</v>
      </c>
      <c r="B288" s="7" t="s">
        <v>2022</v>
      </c>
      <c r="C288" s="7" t="s">
        <v>3633</v>
      </c>
      <c r="D288" s="6" t="s">
        <v>46</v>
      </c>
      <c r="E288" s="8">
        <v>9</v>
      </c>
      <c r="F288" s="145"/>
      <c r="G288" s="146">
        <f t="shared" si="24"/>
        <v>0</v>
      </c>
      <c r="J288" s="1"/>
    </row>
    <row r="289" spans="1:10" ht="43.2">
      <c r="A289" s="7" t="s">
        <v>2023</v>
      </c>
      <c r="B289" s="7" t="s">
        <v>2022</v>
      </c>
      <c r="C289" s="7" t="s">
        <v>3634</v>
      </c>
      <c r="D289" s="6" t="s">
        <v>46</v>
      </c>
      <c r="E289" s="8">
        <v>46</v>
      </c>
      <c r="F289" s="145"/>
      <c r="G289" s="146">
        <f t="shared" si="24"/>
        <v>0</v>
      </c>
      <c r="J289" s="1"/>
    </row>
    <row r="290" spans="1:10" ht="28.8">
      <c r="A290" s="7" t="s">
        <v>2024</v>
      </c>
      <c r="B290" s="7" t="s">
        <v>2025</v>
      </c>
      <c r="C290" s="7" t="s">
        <v>3635</v>
      </c>
      <c r="D290" s="6" t="s">
        <v>46</v>
      </c>
      <c r="E290" s="8">
        <v>47</v>
      </c>
      <c r="F290" s="145"/>
      <c r="G290" s="146">
        <f t="shared" si="24"/>
        <v>0</v>
      </c>
      <c r="J290" s="1"/>
    </row>
    <row r="291" spans="1:10" ht="28.8">
      <c r="A291" s="7" t="s">
        <v>2026</v>
      </c>
      <c r="B291" s="7" t="s">
        <v>2027</v>
      </c>
      <c r="C291" s="7" t="s">
        <v>3636</v>
      </c>
      <c r="D291" s="6" t="s">
        <v>46</v>
      </c>
      <c r="E291" s="8">
        <v>4</v>
      </c>
      <c r="F291" s="145"/>
      <c r="G291" s="146">
        <f t="shared" si="24"/>
        <v>0</v>
      </c>
      <c r="J291" s="1"/>
    </row>
    <row r="292" spans="1:10" ht="28.8">
      <c r="A292" s="7" t="s">
        <v>2028</v>
      </c>
      <c r="B292" s="7" t="s">
        <v>1815</v>
      </c>
      <c r="C292" s="7" t="s">
        <v>3637</v>
      </c>
      <c r="D292" s="6" t="s">
        <v>46</v>
      </c>
      <c r="E292" s="8">
        <v>8</v>
      </c>
      <c r="F292" s="145"/>
      <c r="G292" s="146">
        <f t="shared" si="24"/>
        <v>0</v>
      </c>
      <c r="J292" s="1"/>
    </row>
    <row r="293" spans="1:10" ht="28.8">
      <c r="A293" s="7" t="s">
        <v>2029</v>
      </c>
      <c r="B293" s="7" t="s">
        <v>3638</v>
      </c>
      <c r="C293" s="7" t="s">
        <v>3639</v>
      </c>
      <c r="D293" s="6" t="s">
        <v>46</v>
      </c>
      <c r="E293" s="8">
        <v>19</v>
      </c>
      <c r="F293" s="145"/>
      <c r="G293" s="146">
        <f t="shared" si="24"/>
        <v>0</v>
      </c>
      <c r="J293" s="1"/>
    </row>
    <row r="294" spans="1:10" ht="28.8">
      <c r="A294" s="7" t="s">
        <v>2030</v>
      </c>
      <c r="B294" s="7" t="s">
        <v>2031</v>
      </c>
      <c r="C294" s="7" t="s">
        <v>2032</v>
      </c>
      <c r="D294" s="6" t="s">
        <v>1889</v>
      </c>
      <c r="E294" s="8">
        <v>1</v>
      </c>
      <c r="F294" s="145"/>
      <c r="G294" s="146">
        <f t="shared" si="24"/>
        <v>0</v>
      </c>
      <c r="J294" s="1"/>
    </row>
    <row r="295" spans="1:10" ht="28.5" customHeight="1">
      <c r="A295" s="186" t="s">
        <v>3187</v>
      </c>
      <c r="B295" s="187"/>
      <c r="C295" s="187"/>
      <c r="D295" s="187"/>
      <c r="E295" s="187"/>
      <c r="F295" s="188"/>
      <c r="G295" s="147">
        <f>SUM(G280:G294)</f>
        <v>0</v>
      </c>
      <c r="J295" s="1"/>
    </row>
    <row r="296" spans="1:10" ht="15">
      <c r="A296" s="103"/>
      <c r="B296" s="207" t="s">
        <v>3188</v>
      </c>
      <c r="C296" s="208"/>
      <c r="D296" s="54"/>
      <c r="E296" s="54"/>
      <c r="F296" s="55"/>
      <c r="G296" s="55"/>
      <c r="J296" s="1"/>
    </row>
    <row r="297" spans="1:10" ht="28.8">
      <c r="A297" s="7" t="s">
        <v>2033</v>
      </c>
      <c r="B297" s="7" t="s">
        <v>3609</v>
      </c>
      <c r="C297" s="7" t="s">
        <v>2034</v>
      </c>
      <c r="D297" s="6" t="s">
        <v>56</v>
      </c>
      <c r="E297" s="8">
        <v>500</v>
      </c>
      <c r="F297" s="145"/>
      <c r="G297" s="146">
        <f aca="true" t="shared" si="25" ref="G297:G299">F297*E297</f>
        <v>0</v>
      </c>
      <c r="J297" s="1"/>
    </row>
    <row r="298" spans="1:10" ht="28.8">
      <c r="A298" s="7" t="s">
        <v>2035</v>
      </c>
      <c r="B298" s="7" t="s">
        <v>3609</v>
      </c>
      <c r="C298" s="7" t="s">
        <v>2036</v>
      </c>
      <c r="D298" s="6" t="s">
        <v>56</v>
      </c>
      <c r="E298" s="8">
        <v>900</v>
      </c>
      <c r="F298" s="145"/>
      <c r="G298" s="146">
        <f t="shared" si="25"/>
        <v>0</v>
      </c>
      <c r="J298" s="1"/>
    </row>
    <row r="299" spans="1:10" ht="28.8">
      <c r="A299" s="7" t="s">
        <v>2037</v>
      </c>
      <c r="B299" s="7" t="s">
        <v>3609</v>
      </c>
      <c r="C299" s="7" t="s">
        <v>2038</v>
      </c>
      <c r="D299" s="6" t="s">
        <v>56</v>
      </c>
      <c r="E299" s="8">
        <v>2670</v>
      </c>
      <c r="F299" s="145"/>
      <c r="G299" s="146">
        <f t="shared" si="25"/>
        <v>0</v>
      </c>
      <c r="J299" s="1"/>
    </row>
    <row r="300" spans="1:10" ht="38.25" customHeight="1">
      <c r="A300" s="186" t="s">
        <v>3189</v>
      </c>
      <c r="B300" s="187"/>
      <c r="C300" s="187"/>
      <c r="D300" s="187"/>
      <c r="E300" s="187"/>
      <c r="F300" s="188"/>
      <c r="G300" s="147">
        <f>SUM(G297:G299)</f>
        <v>0</v>
      </c>
      <c r="J300" s="1"/>
    </row>
    <row r="301" spans="1:10" ht="31.5" customHeight="1">
      <c r="A301" s="186" t="s">
        <v>3190</v>
      </c>
      <c r="B301" s="187"/>
      <c r="C301" s="187"/>
      <c r="D301" s="187"/>
      <c r="E301" s="187"/>
      <c r="F301" s="188"/>
      <c r="G301" s="147">
        <f>SUM(G295,G300)</f>
        <v>0</v>
      </c>
      <c r="J301" s="1"/>
    </row>
    <row r="302" spans="1:10" ht="15">
      <c r="A302" s="103"/>
      <c r="B302" s="207" t="s">
        <v>3191</v>
      </c>
      <c r="C302" s="208"/>
      <c r="D302" s="54"/>
      <c r="E302" s="54"/>
      <c r="F302" s="55"/>
      <c r="G302" s="55"/>
      <c r="J302" s="1"/>
    </row>
    <row r="303" spans="1:10" ht="15">
      <c r="A303" s="103"/>
      <c r="B303" s="207" t="s">
        <v>3192</v>
      </c>
      <c r="C303" s="208"/>
      <c r="D303" s="54"/>
      <c r="E303" s="54"/>
      <c r="F303" s="55"/>
      <c r="G303" s="55"/>
      <c r="J303" s="1"/>
    </row>
    <row r="304" spans="1:10" ht="28.8">
      <c r="A304" s="7" t="s">
        <v>2039</v>
      </c>
      <c r="B304" s="7" t="s">
        <v>1932</v>
      </c>
      <c r="C304" s="7" t="s">
        <v>2040</v>
      </c>
      <c r="D304" s="6" t="s">
        <v>46</v>
      </c>
      <c r="E304" s="8">
        <v>1</v>
      </c>
      <c r="F304" s="145"/>
      <c r="G304" s="146">
        <f aca="true" t="shared" si="26" ref="G304:G323">F304*E304</f>
        <v>0</v>
      </c>
      <c r="J304" s="1"/>
    </row>
    <row r="305" spans="1:10" ht="28.8">
      <c r="A305" s="7" t="s">
        <v>2041</v>
      </c>
      <c r="B305" s="7" t="s">
        <v>1902</v>
      </c>
      <c r="C305" s="7" t="s">
        <v>2042</v>
      </c>
      <c r="D305" s="6" t="s">
        <v>46</v>
      </c>
      <c r="E305" s="8">
        <v>1</v>
      </c>
      <c r="F305" s="145"/>
      <c r="G305" s="146">
        <f t="shared" si="26"/>
        <v>0</v>
      </c>
      <c r="J305" s="1"/>
    </row>
    <row r="306" spans="1:10" ht="28.8">
      <c r="A306" s="7" t="s">
        <v>2043</v>
      </c>
      <c r="B306" s="7" t="s">
        <v>1932</v>
      </c>
      <c r="C306" s="7" t="s">
        <v>2044</v>
      </c>
      <c r="D306" s="6" t="s">
        <v>46</v>
      </c>
      <c r="E306" s="8">
        <v>2</v>
      </c>
      <c r="F306" s="145"/>
      <c r="G306" s="146">
        <f t="shared" si="26"/>
        <v>0</v>
      </c>
      <c r="J306" s="1"/>
    </row>
    <row r="307" spans="1:10" ht="28.8">
      <c r="A307" s="7" t="s">
        <v>2045</v>
      </c>
      <c r="B307" s="7" t="s">
        <v>1442</v>
      </c>
      <c r="C307" s="7" t="s">
        <v>2046</v>
      </c>
      <c r="D307" s="6" t="s">
        <v>46</v>
      </c>
      <c r="E307" s="8">
        <v>1</v>
      </c>
      <c r="F307" s="145"/>
      <c r="G307" s="146">
        <f t="shared" si="26"/>
        <v>0</v>
      </c>
      <c r="J307" s="1"/>
    </row>
    <row r="308" spans="1:10" ht="28.8">
      <c r="A308" s="7" t="s">
        <v>2047</v>
      </c>
      <c r="B308" s="7" t="s">
        <v>2048</v>
      </c>
      <c r="C308" s="7" t="s">
        <v>3640</v>
      </c>
      <c r="D308" s="6" t="s">
        <v>46</v>
      </c>
      <c r="E308" s="8">
        <v>6</v>
      </c>
      <c r="F308" s="145"/>
      <c r="G308" s="146">
        <f t="shared" si="26"/>
        <v>0</v>
      </c>
      <c r="J308" s="1"/>
    </row>
    <row r="309" spans="1:10" ht="43.2">
      <c r="A309" s="7" t="s">
        <v>2049</v>
      </c>
      <c r="B309" s="7" t="s">
        <v>2050</v>
      </c>
      <c r="C309" s="7" t="s">
        <v>2051</v>
      </c>
      <c r="D309" s="6" t="s">
        <v>46</v>
      </c>
      <c r="E309" s="8">
        <v>40</v>
      </c>
      <c r="F309" s="145"/>
      <c r="G309" s="146">
        <f t="shared" si="26"/>
        <v>0</v>
      </c>
      <c r="J309" s="1"/>
    </row>
    <row r="310" spans="1:10" ht="43.2">
      <c r="A310" s="7" t="s">
        <v>2052</v>
      </c>
      <c r="B310" s="7" t="s">
        <v>1990</v>
      </c>
      <c r="C310" s="7" t="s">
        <v>3641</v>
      </c>
      <c r="D310" s="6" t="s">
        <v>46</v>
      </c>
      <c r="E310" s="8">
        <v>6</v>
      </c>
      <c r="F310" s="145"/>
      <c r="G310" s="146">
        <f t="shared" si="26"/>
        <v>0</v>
      </c>
      <c r="J310" s="1"/>
    </row>
    <row r="311" spans="1:10" ht="43.2">
      <c r="A311" s="7" t="s">
        <v>2053</v>
      </c>
      <c r="B311" s="7" t="s">
        <v>1953</v>
      </c>
      <c r="C311" s="7" t="s">
        <v>3642</v>
      </c>
      <c r="D311" s="6" t="s">
        <v>46</v>
      </c>
      <c r="E311" s="8">
        <v>12</v>
      </c>
      <c r="F311" s="145"/>
      <c r="G311" s="146">
        <f t="shared" si="26"/>
        <v>0</v>
      </c>
      <c r="J311" s="1"/>
    </row>
    <row r="312" spans="1:10" ht="43.2">
      <c r="A312" s="7" t="s">
        <v>2054</v>
      </c>
      <c r="B312" s="7" t="s">
        <v>2055</v>
      </c>
      <c r="C312" s="7" t="s">
        <v>3643</v>
      </c>
      <c r="D312" s="6" t="s">
        <v>46</v>
      </c>
      <c r="E312" s="8">
        <v>79</v>
      </c>
      <c r="F312" s="145"/>
      <c r="G312" s="146">
        <f t="shared" si="26"/>
        <v>0</v>
      </c>
      <c r="J312" s="1"/>
    </row>
    <row r="313" spans="1:10" ht="28.8">
      <c r="A313" s="7" t="s">
        <v>2056</v>
      </c>
      <c r="B313" s="7" t="s">
        <v>1921</v>
      </c>
      <c r="C313" s="7" t="s">
        <v>2057</v>
      </c>
      <c r="D313" s="6" t="s">
        <v>46</v>
      </c>
      <c r="E313" s="8">
        <v>39</v>
      </c>
      <c r="F313" s="145"/>
      <c r="G313" s="146">
        <f t="shared" si="26"/>
        <v>0</v>
      </c>
      <c r="J313" s="1"/>
    </row>
    <row r="314" spans="1:10" ht="28.8">
      <c r="A314" s="7" t="s">
        <v>2058</v>
      </c>
      <c r="B314" s="7" t="s">
        <v>2025</v>
      </c>
      <c r="C314" s="7" t="s">
        <v>3644</v>
      </c>
      <c r="D314" s="6" t="s">
        <v>46</v>
      </c>
      <c r="E314" s="8">
        <v>52</v>
      </c>
      <c r="F314" s="145"/>
      <c r="G314" s="146">
        <f t="shared" si="26"/>
        <v>0</v>
      </c>
      <c r="J314" s="1"/>
    </row>
    <row r="315" spans="1:10" ht="57.6">
      <c r="A315" s="7" t="s">
        <v>2059</v>
      </c>
      <c r="B315" s="7" t="s">
        <v>2060</v>
      </c>
      <c r="C315" s="7" t="s">
        <v>3645</v>
      </c>
      <c r="D315" s="6" t="s">
        <v>15</v>
      </c>
      <c r="E315" s="8">
        <v>35</v>
      </c>
      <c r="F315" s="145"/>
      <c r="G315" s="146">
        <f t="shared" si="26"/>
        <v>0</v>
      </c>
      <c r="J315" s="1"/>
    </row>
    <row r="316" spans="1:10" ht="72">
      <c r="A316" s="7" t="s">
        <v>2061</v>
      </c>
      <c r="B316" s="7" t="s">
        <v>1919</v>
      </c>
      <c r="C316" s="7" t="s">
        <v>3646</v>
      </c>
      <c r="D316" s="6" t="s">
        <v>15</v>
      </c>
      <c r="E316" s="8">
        <v>8</v>
      </c>
      <c r="F316" s="145"/>
      <c r="G316" s="146">
        <f t="shared" si="26"/>
        <v>0</v>
      </c>
      <c r="J316" s="1"/>
    </row>
    <row r="317" spans="1:10" ht="28.8">
      <c r="A317" s="7" t="s">
        <v>2062</v>
      </c>
      <c r="B317" s="7" t="s">
        <v>3638</v>
      </c>
      <c r="C317" s="7" t="s">
        <v>3647</v>
      </c>
      <c r="D317" s="6" t="s">
        <v>46</v>
      </c>
      <c r="E317" s="8">
        <v>43</v>
      </c>
      <c r="F317" s="145"/>
      <c r="G317" s="146">
        <f t="shared" si="26"/>
        <v>0</v>
      </c>
      <c r="J317" s="1"/>
    </row>
    <row r="318" spans="1:10" ht="28.8">
      <c r="A318" s="7" t="s">
        <v>2063</v>
      </c>
      <c r="B318" s="7" t="s">
        <v>3638</v>
      </c>
      <c r="C318" s="7" t="s">
        <v>3648</v>
      </c>
      <c r="D318" s="6" t="s">
        <v>46</v>
      </c>
      <c r="E318" s="8">
        <v>25</v>
      </c>
      <c r="F318" s="145"/>
      <c r="G318" s="146">
        <f t="shared" si="26"/>
        <v>0</v>
      </c>
      <c r="J318" s="1"/>
    </row>
    <row r="319" spans="1:10" ht="28.8">
      <c r="A319" s="7" t="s">
        <v>2064</v>
      </c>
      <c r="B319" s="7" t="s">
        <v>3638</v>
      </c>
      <c r="C319" s="7" t="s">
        <v>3649</v>
      </c>
      <c r="D319" s="6" t="s">
        <v>46</v>
      </c>
      <c r="E319" s="8">
        <v>7</v>
      </c>
      <c r="F319" s="145"/>
      <c r="G319" s="146">
        <f t="shared" si="26"/>
        <v>0</v>
      </c>
      <c r="J319" s="1"/>
    </row>
    <row r="320" spans="1:10" ht="28.8">
      <c r="A320" s="7" t="s">
        <v>2065</v>
      </c>
      <c r="B320" s="7" t="s">
        <v>3638</v>
      </c>
      <c r="C320" s="7" t="s">
        <v>2066</v>
      </c>
      <c r="D320" s="6" t="s">
        <v>46</v>
      </c>
      <c r="E320" s="8">
        <v>2</v>
      </c>
      <c r="F320" s="145"/>
      <c r="G320" s="146">
        <f t="shared" si="26"/>
        <v>0</v>
      </c>
      <c r="J320" s="1"/>
    </row>
    <row r="321" spans="1:10" ht="43.2">
      <c r="A321" s="7" t="s">
        <v>2067</v>
      </c>
      <c r="B321" s="7" t="s">
        <v>2068</v>
      </c>
      <c r="C321" s="7" t="s">
        <v>3650</v>
      </c>
      <c r="D321" s="6" t="s">
        <v>15</v>
      </c>
      <c r="E321" s="8">
        <v>19</v>
      </c>
      <c r="F321" s="145"/>
      <c r="G321" s="146">
        <f t="shared" si="26"/>
        <v>0</v>
      </c>
      <c r="J321" s="1"/>
    </row>
    <row r="322" spans="1:10" ht="28.8">
      <c r="A322" s="7" t="s">
        <v>2069</v>
      </c>
      <c r="B322" s="7" t="s">
        <v>2070</v>
      </c>
      <c r="C322" s="7" t="s">
        <v>2071</v>
      </c>
      <c r="D322" s="6" t="s">
        <v>15</v>
      </c>
      <c r="E322" s="8">
        <v>1</v>
      </c>
      <c r="F322" s="145"/>
      <c r="G322" s="146">
        <f t="shared" si="26"/>
        <v>0</v>
      </c>
      <c r="J322" s="1"/>
    </row>
    <row r="323" spans="1:10" ht="28.8">
      <c r="A323" s="7" t="s">
        <v>2072</v>
      </c>
      <c r="B323" s="7" t="s">
        <v>2073</v>
      </c>
      <c r="C323" s="7" t="s">
        <v>2074</v>
      </c>
      <c r="D323" s="6" t="s">
        <v>15</v>
      </c>
      <c r="E323" s="8">
        <v>32</v>
      </c>
      <c r="F323" s="145"/>
      <c r="G323" s="146">
        <f t="shared" si="26"/>
        <v>0</v>
      </c>
      <c r="J323" s="1"/>
    </row>
    <row r="324" spans="1:10" ht="29.25" customHeight="1">
      <c r="A324" s="186" t="s">
        <v>3193</v>
      </c>
      <c r="B324" s="187"/>
      <c r="C324" s="187"/>
      <c r="D324" s="187"/>
      <c r="E324" s="187"/>
      <c r="F324" s="188"/>
      <c r="G324" s="147">
        <f>SUM(G304:G323)</f>
        <v>0</v>
      </c>
      <c r="J324" s="1"/>
    </row>
    <row r="325" spans="1:10" ht="15">
      <c r="A325" s="103"/>
      <c r="B325" s="207" t="s">
        <v>3194</v>
      </c>
      <c r="C325" s="208"/>
      <c r="D325" s="54"/>
      <c r="E325" s="54"/>
      <c r="F325" s="55"/>
      <c r="G325" s="55"/>
      <c r="J325" s="1"/>
    </row>
    <row r="326" spans="1:10" ht="28.8">
      <c r="A326" s="7" t="s">
        <v>2075</v>
      </c>
      <c r="B326" s="7" t="s">
        <v>3609</v>
      </c>
      <c r="C326" s="7" t="s">
        <v>2034</v>
      </c>
      <c r="D326" s="6" t="s">
        <v>56</v>
      </c>
      <c r="E326" s="8">
        <v>800</v>
      </c>
      <c r="F326" s="145"/>
      <c r="G326" s="146">
        <f aca="true" t="shared" si="27" ref="G326:G330">F326*E326</f>
        <v>0</v>
      </c>
      <c r="J326" s="1"/>
    </row>
    <row r="327" spans="1:10" ht="28.8">
      <c r="A327" s="7" t="s">
        <v>2076</v>
      </c>
      <c r="B327" s="7" t="s">
        <v>3609</v>
      </c>
      <c r="C327" s="7" t="s">
        <v>2077</v>
      </c>
      <c r="D327" s="6" t="s">
        <v>56</v>
      </c>
      <c r="E327" s="8">
        <v>600</v>
      </c>
      <c r="F327" s="145"/>
      <c r="G327" s="146">
        <f t="shared" si="27"/>
        <v>0</v>
      </c>
      <c r="J327" s="1"/>
    </row>
    <row r="328" spans="1:10" ht="28.8">
      <c r="A328" s="7" t="s">
        <v>2078</v>
      </c>
      <c r="B328" s="7" t="s">
        <v>3609</v>
      </c>
      <c r="C328" s="7" t="s">
        <v>2038</v>
      </c>
      <c r="D328" s="6" t="s">
        <v>56</v>
      </c>
      <c r="E328" s="8">
        <v>600</v>
      </c>
      <c r="F328" s="145"/>
      <c r="G328" s="146">
        <f t="shared" si="27"/>
        <v>0</v>
      </c>
      <c r="J328" s="1"/>
    </row>
    <row r="329" spans="1:10" ht="28.8">
      <c r="A329" s="7" t="s">
        <v>2079</v>
      </c>
      <c r="B329" s="7" t="s">
        <v>3609</v>
      </c>
      <c r="C329" s="7" t="s">
        <v>2080</v>
      </c>
      <c r="D329" s="6" t="s">
        <v>56</v>
      </c>
      <c r="E329" s="8">
        <v>300</v>
      </c>
      <c r="F329" s="145"/>
      <c r="G329" s="146">
        <f t="shared" si="27"/>
        <v>0</v>
      </c>
      <c r="J329" s="1"/>
    </row>
    <row r="330" spans="1:10" ht="28.8">
      <c r="A330" s="7" t="s">
        <v>2081</v>
      </c>
      <c r="B330" s="7" t="s">
        <v>3609</v>
      </c>
      <c r="C330" s="7" t="s">
        <v>2082</v>
      </c>
      <c r="D330" s="6" t="s">
        <v>56</v>
      </c>
      <c r="E330" s="8">
        <v>300</v>
      </c>
      <c r="F330" s="145"/>
      <c r="G330" s="146">
        <f t="shared" si="27"/>
        <v>0</v>
      </c>
      <c r="J330" s="1"/>
    </row>
    <row r="331" spans="1:10" ht="33" customHeight="1">
      <c r="A331" s="186" t="s">
        <v>3196</v>
      </c>
      <c r="B331" s="187"/>
      <c r="C331" s="187"/>
      <c r="D331" s="187"/>
      <c r="E331" s="187"/>
      <c r="F331" s="188"/>
      <c r="G331" s="147">
        <f>SUM(G326:G330)</f>
        <v>0</v>
      </c>
      <c r="J331" s="1"/>
    </row>
    <row r="332" spans="1:10" ht="35.25" customHeight="1">
      <c r="A332" s="186" t="s">
        <v>3197</v>
      </c>
      <c r="B332" s="187"/>
      <c r="C332" s="187"/>
      <c r="D332" s="187"/>
      <c r="E332" s="187"/>
      <c r="F332" s="188"/>
      <c r="G332" s="147">
        <f>SUM(G324,G331)</f>
        <v>0</v>
      </c>
      <c r="J332" s="1"/>
    </row>
    <row r="333" spans="1:10" ht="15">
      <c r="A333" s="103"/>
      <c r="B333" s="206" t="s">
        <v>3195</v>
      </c>
      <c r="C333" s="206"/>
      <c r="D333" s="54"/>
      <c r="E333" s="54"/>
      <c r="F333" s="55"/>
      <c r="G333" s="55"/>
      <c r="J333" s="1"/>
    </row>
    <row r="334" spans="1:10" ht="28.8">
      <c r="A334" s="7" t="s">
        <v>2083</v>
      </c>
      <c r="B334" s="7" t="s">
        <v>1687</v>
      </c>
      <c r="C334" s="7" t="s">
        <v>2084</v>
      </c>
      <c r="D334" s="6" t="s">
        <v>46</v>
      </c>
      <c r="E334" s="8">
        <v>2</v>
      </c>
      <c r="F334" s="145"/>
      <c r="G334" s="146">
        <f aca="true" t="shared" si="28" ref="G334:G337">F334*E334</f>
        <v>0</v>
      </c>
      <c r="J334" s="1"/>
    </row>
    <row r="335" spans="1:10" ht="28.8">
      <c r="A335" s="7" t="s">
        <v>2085</v>
      </c>
      <c r="B335" s="7" t="s">
        <v>1921</v>
      </c>
      <c r="C335" s="7" t="s">
        <v>2086</v>
      </c>
      <c r="D335" s="6" t="s">
        <v>46</v>
      </c>
      <c r="E335" s="8">
        <v>2</v>
      </c>
      <c r="F335" s="145"/>
      <c r="G335" s="146">
        <f t="shared" si="28"/>
        <v>0</v>
      </c>
      <c r="J335" s="1"/>
    </row>
    <row r="336" spans="1:10" ht="28.8">
      <c r="A336" s="7" t="s">
        <v>2087</v>
      </c>
      <c r="B336" s="7" t="s">
        <v>1921</v>
      </c>
      <c r="C336" s="7" t="s">
        <v>2088</v>
      </c>
      <c r="D336" s="6" t="s">
        <v>46</v>
      </c>
      <c r="E336" s="8">
        <v>2</v>
      </c>
      <c r="F336" s="145"/>
      <c r="G336" s="146">
        <f t="shared" si="28"/>
        <v>0</v>
      </c>
      <c r="J336" s="1"/>
    </row>
    <row r="337" spans="1:10" ht="28.8">
      <c r="A337" s="7" t="s">
        <v>2089</v>
      </c>
      <c r="B337" s="7" t="s">
        <v>3609</v>
      </c>
      <c r="C337" s="7" t="s">
        <v>2034</v>
      </c>
      <c r="D337" s="6" t="s">
        <v>56</v>
      </c>
      <c r="E337" s="8">
        <v>20</v>
      </c>
      <c r="F337" s="145"/>
      <c r="G337" s="146">
        <f t="shared" si="28"/>
        <v>0</v>
      </c>
      <c r="J337" s="1"/>
    </row>
    <row r="338" spans="1:10" ht="36.75" customHeight="1">
      <c r="A338" s="186" t="s">
        <v>3198</v>
      </c>
      <c r="B338" s="187"/>
      <c r="C338" s="187"/>
      <c r="D338" s="187"/>
      <c r="E338" s="187"/>
      <c r="F338" s="188"/>
      <c r="G338" s="147">
        <f>SUM(G334:G337)</f>
        <v>0</v>
      </c>
      <c r="J338" s="1"/>
    </row>
    <row r="339" spans="1:7" ht="29.25" customHeight="1">
      <c r="A339" s="201" t="s">
        <v>3356</v>
      </c>
      <c r="B339" s="202"/>
      <c r="C339" s="202"/>
      <c r="D339" s="202"/>
      <c r="E339" s="202"/>
      <c r="F339" s="203"/>
      <c r="G339" s="147">
        <f>SUM(G20,G91,G178,G236,G255,G277,G301,G332,G338)</f>
        <v>0</v>
      </c>
    </row>
    <row r="342" spans="1:9" ht="15">
      <c r="A342"/>
      <c r="B342"/>
      <c r="C342"/>
      <c r="D342"/>
      <c r="E342" s="20"/>
      <c r="F342" s="1"/>
      <c r="G342" s="1"/>
      <c r="H342" s="19"/>
      <c r="I342" s="19"/>
    </row>
    <row r="343" spans="1:9" ht="30" customHeight="1">
      <c r="A343"/>
      <c r="B343"/>
      <c r="C343"/>
      <c r="D343"/>
      <c r="E343" s="20"/>
      <c r="F343" s="200" t="s">
        <v>3311</v>
      </c>
      <c r="G343" s="200"/>
      <c r="H343" s="19"/>
      <c r="I343" s="19"/>
    </row>
  </sheetData>
  <mergeCells count="84">
    <mergeCell ref="B296:C296"/>
    <mergeCell ref="A324:F324"/>
    <mergeCell ref="B325:C325"/>
    <mergeCell ref="F343:G343"/>
    <mergeCell ref="A332:F332"/>
    <mergeCell ref="B333:C333"/>
    <mergeCell ref="A338:F338"/>
    <mergeCell ref="A339:F339"/>
    <mergeCell ref="A331:F331"/>
    <mergeCell ref="A301:F301"/>
    <mergeCell ref="B302:C302"/>
    <mergeCell ref="B303:C303"/>
    <mergeCell ref="A300:F300"/>
    <mergeCell ref="A276:F276"/>
    <mergeCell ref="A277:F277"/>
    <mergeCell ref="B278:C278"/>
    <mergeCell ref="B279:C279"/>
    <mergeCell ref="A295:F295"/>
    <mergeCell ref="B250:C250"/>
    <mergeCell ref="A254:F254"/>
    <mergeCell ref="A255:F255"/>
    <mergeCell ref="B256:C256"/>
    <mergeCell ref="B257:C257"/>
    <mergeCell ref="A249:F249"/>
    <mergeCell ref="A218:F218"/>
    <mergeCell ref="B219:C219"/>
    <mergeCell ref="A222:F222"/>
    <mergeCell ref="B223:C223"/>
    <mergeCell ref="A225:F225"/>
    <mergeCell ref="A226:F226"/>
    <mergeCell ref="B227:C227"/>
    <mergeCell ref="A235:F235"/>
    <mergeCell ref="A236:F236"/>
    <mergeCell ref="B237:C237"/>
    <mergeCell ref="B238:C238"/>
    <mergeCell ref="B214:C214"/>
    <mergeCell ref="B179:C179"/>
    <mergeCell ref="B180:C180"/>
    <mergeCell ref="B181:C181"/>
    <mergeCell ref="A190:F190"/>
    <mergeCell ref="B191:C191"/>
    <mergeCell ref="A196:F196"/>
    <mergeCell ref="B197:C197"/>
    <mergeCell ref="B200:C200"/>
    <mergeCell ref="A206:F206"/>
    <mergeCell ref="B207:C207"/>
    <mergeCell ref="A213:F213"/>
    <mergeCell ref="A199:F199"/>
    <mergeCell ref="A178:F178"/>
    <mergeCell ref="B94:C94"/>
    <mergeCell ref="A127:F127"/>
    <mergeCell ref="A128:F128"/>
    <mergeCell ref="B129:C129"/>
    <mergeCell ref="B130:C130"/>
    <mergeCell ref="A162:F162"/>
    <mergeCell ref="B163:C163"/>
    <mergeCell ref="A168:F168"/>
    <mergeCell ref="B169:C169"/>
    <mergeCell ref="A176:F176"/>
    <mergeCell ref="A177:F177"/>
    <mergeCell ref="B93:C93"/>
    <mergeCell ref="A53:F53"/>
    <mergeCell ref="B54:C54"/>
    <mergeCell ref="A66:F66"/>
    <mergeCell ref="B67:C67"/>
    <mergeCell ref="A80:F80"/>
    <mergeCell ref="B81:C81"/>
    <mergeCell ref="A86:F86"/>
    <mergeCell ref="B87:C87"/>
    <mergeCell ref="A90:F90"/>
    <mergeCell ref="A91:F91"/>
    <mergeCell ref="B92:C92"/>
    <mergeCell ref="B46:C46"/>
    <mergeCell ref="A1:G1"/>
    <mergeCell ref="A2:G2"/>
    <mergeCell ref="A3:G3"/>
    <mergeCell ref="B5:C5"/>
    <mergeCell ref="B6:C6"/>
    <mergeCell ref="A20:F20"/>
    <mergeCell ref="B21:C21"/>
    <mergeCell ref="B22:C22"/>
    <mergeCell ref="A33:F33"/>
    <mergeCell ref="B34:C34"/>
    <mergeCell ref="A45:F4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headerFoot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AB58B-FC08-4C87-83D0-91946C1BD7C1}">
  <sheetPr>
    <tabColor rgb="FF92D050"/>
    <pageSetUpPr fitToPage="1"/>
  </sheetPr>
  <dimension ref="A1:J26"/>
  <sheetViews>
    <sheetView workbookViewId="0" topLeftCell="A3">
      <selection activeCell="G22" sqref="G22"/>
    </sheetView>
  </sheetViews>
  <sheetFormatPr defaultColWidth="9.140625" defaultRowHeight="15"/>
  <cols>
    <col min="1" max="1" width="5.140625" style="2" customWidth="1"/>
    <col min="2" max="2" width="13.140625" style="20" customWidth="1"/>
    <col min="3" max="3" width="56.7109375" style="0" customWidth="1"/>
    <col min="4" max="4" width="8.57421875" style="0" bestFit="1" customWidth="1"/>
    <col min="6" max="6" width="15.57421875" style="1" customWidth="1"/>
    <col min="7" max="7" width="17.00390625" style="1" customWidth="1"/>
    <col min="9" max="9" width="11.57421875" style="1" bestFit="1" customWidth="1"/>
    <col min="10" max="10" width="11.57421875" style="0" bestFit="1" customWidth="1"/>
  </cols>
  <sheetData>
    <row r="1" spans="1:7" ht="25.8">
      <c r="A1" s="195" t="s">
        <v>3363</v>
      </c>
      <c r="B1" s="195"/>
      <c r="C1" s="195"/>
      <c r="D1" s="195"/>
      <c r="E1" s="195"/>
      <c r="F1" s="195"/>
      <c r="G1" s="195"/>
    </row>
    <row r="2" spans="1:7" ht="45" customHeight="1">
      <c r="A2" s="204" t="s">
        <v>3244</v>
      </c>
      <c r="B2" s="204"/>
      <c r="C2" s="204"/>
      <c r="D2" s="204"/>
      <c r="E2" s="204"/>
      <c r="F2" s="204"/>
      <c r="G2" s="204"/>
    </row>
    <row r="3" spans="1:7" ht="15">
      <c r="A3" s="180" t="s">
        <v>3268</v>
      </c>
      <c r="B3" s="180"/>
      <c r="C3" s="180"/>
      <c r="D3" s="180"/>
      <c r="E3" s="180"/>
      <c r="F3" s="180"/>
      <c r="G3" s="180"/>
    </row>
    <row r="4" spans="1:7" ht="28.8">
      <c r="A4" s="22" t="s">
        <v>0</v>
      </c>
      <c r="B4" s="22" t="s">
        <v>1</v>
      </c>
      <c r="C4" s="22" t="s">
        <v>687</v>
      </c>
      <c r="D4" s="22" t="s">
        <v>688</v>
      </c>
      <c r="E4" s="22" t="s">
        <v>689</v>
      </c>
      <c r="F4" s="110" t="s">
        <v>3032</v>
      </c>
      <c r="G4" s="110" t="s">
        <v>3267</v>
      </c>
    </row>
    <row r="5" spans="1:7" ht="15">
      <c r="A5" s="59" t="s">
        <v>3067</v>
      </c>
      <c r="B5" s="205" t="s">
        <v>3995</v>
      </c>
      <c r="C5" s="205"/>
      <c r="D5" s="83"/>
      <c r="E5" s="83"/>
      <c r="F5" s="61"/>
      <c r="G5" s="61"/>
    </row>
    <row r="6" spans="1:7" ht="15">
      <c r="A6" s="102"/>
      <c r="B6" s="207" t="s">
        <v>3994</v>
      </c>
      <c r="C6" s="208"/>
      <c r="D6" s="58"/>
      <c r="E6" s="58"/>
      <c r="F6" s="56"/>
      <c r="G6" s="56"/>
    </row>
    <row r="7" spans="1:10" ht="28.8">
      <c r="A7" s="7" t="s">
        <v>2</v>
      </c>
      <c r="B7" s="7" t="s">
        <v>1528</v>
      </c>
      <c r="C7" s="7" t="s">
        <v>1529</v>
      </c>
      <c r="D7" s="164" t="s">
        <v>46</v>
      </c>
      <c r="E7" s="164">
        <v>1</v>
      </c>
      <c r="F7" s="165"/>
      <c r="G7" s="165">
        <f>E7*F7</f>
        <v>0</v>
      </c>
      <c r="J7" s="1"/>
    </row>
    <row r="8" spans="1:10" ht="28.8">
      <c r="A8" s="7" t="s">
        <v>6</v>
      </c>
      <c r="B8" s="7" t="s">
        <v>1528</v>
      </c>
      <c r="C8" s="7" t="s">
        <v>1530</v>
      </c>
      <c r="D8" s="164" t="s">
        <v>46</v>
      </c>
      <c r="E8" s="164">
        <v>1</v>
      </c>
      <c r="F8" s="165"/>
      <c r="G8" s="165">
        <f aca="true" t="shared" si="0" ref="G8:G20">E8*F8</f>
        <v>0</v>
      </c>
      <c r="J8" s="1"/>
    </row>
    <row r="9" spans="1:10" ht="28.8">
      <c r="A9" s="7" t="s">
        <v>10</v>
      </c>
      <c r="B9" s="7" t="s">
        <v>1528</v>
      </c>
      <c r="C9" s="7" t="s">
        <v>1531</v>
      </c>
      <c r="D9" s="164" t="s">
        <v>46</v>
      </c>
      <c r="E9" s="164">
        <v>1</v>
      </c>
      <c r="F9" s="165"/>
      <c r="G9" s="165">
        <f t="shared" si="0"/>
        <v>0</v>
      </c>
      <c r="J9" s="1"/>
    </row>
    <row r="10" spans="1:10" ht="28.8">
      <c r="A10" s="7" t="s">
        <v>1025</v>
      </c>
      <c r="B10" s="7" t="s">
        <v>1528</v>
      </c>
      <c r="C10" s="7" t="s">
        <v>1532</v>
      </c>
      <c r="D10" s="164" t="s">
        <v>46</v>
      </c>
      <c r="E10" s="164">
        <v>1</v>
      </c>
      <c r="F10" s="165"/>
      <c r="G10" s="165">
        <f t="shared" si="0"/>
        <v>0</v>
      </c>
      <c r="J10" s="1"/>
    </row>
    <row r="11" spans="1:10" ht="28.8">
      <c r="A11" s="7" t="s">
        <v>1028</v>
      </c>
      <c r="B11" s="7" t="s">
        <v>1528</v>
      </c>
      <c r="C11" s="7" t="s">
        <v>1533</v>
      </c>
      <c r="D11" s="164" t="s">
        <v>46</v>
      </c>
      <c r="E11" s="164">
        <v>1</v>
      </c>
      <c r="F11" s="165"/>
      <c r="G11" s="165">
        <f t="shared" si="0"/>
        <v>0</v>
      </c>
      <c r="J11" s="1"/>
    </row>
    <row r="12" spans="1:10" ht="28.8">
      <c r="A12" s="7" t="s">
        <v>1031</v>
      </c>
      <c r="B12" s="7" t="s">
        <v>1528</v>
      </c>
      <c r="C12" s="7" t="s">
        <v>1534</v>
      </c>
      <c r="D12" s="164" t="s">
        <v>46</v>
      </c>
      <c r="E12" s="164">
        <v>1</v>
      </c>
      <c r="F12" s="165"/>
      <c r="G12" s="165">
        <f t="shared" si="0"/>
        <v>0</v>
      </c>
      <c r="J12" s="1"/>
    </row>
    <row r="13" spans="1:10" ht="28.8">
      <c r="A13" s="7" t="s">
        <v>1033</v>
      </c>
      <c r="B13" s="7" t="s">
        <v>1528</v>
      </c>
      <c r="C13" s="7" t="s">
        <v>1535</v>
      </c>
      <c r="D13" s="164" t="s">
        <v>46</v>
      </c>
      <c r="E13" s="164">
        <v>1</v>
      </c>
      <c r="F13" s="165"/>
      <c r="G13" s="165">
        <f t="shared" si="0"/>
        <v>0</v>
      </c>
      <c r="J13" s="1"/>
    </row>
    <row r="14" spans="1:10" ht="28.8">
      <c r="A14" s="7" t="s">
        <v>1035</v>
      </c>
      <c r="B14" s="7" t="s">
        <v>1231</v>
      </c>
      <c r="C14" s="7" t="s">
        <v>1536</v>
      </c>
      <c r="D14" s="164" t="s">
        <v>46</v>
      </c>
      <c r="E14" s="164">
        <v>81</v>
      </c>
      <c r="F14" s="165"/>
      <c r="G14" s="165">
        <f t="shared" si="0"/>
        <v>0</v>
      </c>
      <c r="J14" s="1"/>
    </row>
    <row r="15" spans="1:10" ht="28.8">
      <c r="A15" s="7" t="s">
        <v>1038</v>
      </c>
      <c r="B15" s="7" t="s">
        <v>1240</v>
      </c>
      <c r="C15" s="7" t="s">
        <v>1537</v>
      </c>
      <c r="D15" s="164" t="s">
        <v>56</v>
      </c>
      <c r="E15" s="164">
        <v>320</v>
      </c>
      <c r="F15" s="165"/>
      <c r="G15" s="165">
        <f t="shared" si="0"/>
        <v>0</v>
      </c>
      <c r="J15" s="1"/>
    </row>
    <row r="16" spans="1:10" ht="28.8">
      <c r="A16" s="7" t="s">
        <v>1040</v>
      </c>
      <c r="B16" s="7" t="s">
        <v>1240</v>
      </c>
      <c r="C16" s="7" t="s">
        <v>1538</v>
      </c>
      <c r="D16" s="164" t="s">
        <v>56</v>
      </c>
      <c r="E16" s="164">
        <v>300</v>
      </c>
      <c r="F16" s="165"/>
      <c r="G16" s="165">
        <f t="shared" si="0"/>
        <v>0</v>
      </c>
      <c r="J16" s="1"/>
    </row>
    <row r="17" spans="1:10" ht="28.8">
      <c r="A17" s="7" t="s">
        <v>1539</v>
      </c>
      <c r="B17" s="7" t="s">
        <v>1240</v>
      </c>
      <c r="C17" s="7" t="s">
        <v>1540</v>
      </c>
      <c r="D17" s="164" t="s">
        <v>56</v>
      </c>
      <c r="E17" s="164">
        <v>5500</v>
      </c>
      <c r="F17" s="165"/>
      <c r="G17" s="165">
        <f t="shared" si="0"/>
        <v>0</v>
      </c>
      <c r="J17" s="1"/>
    </row>
    <row r="18" spans="1:10" ht="28.8">
      <c r="A18" s="7" t="s">
        <v>1541</v>
      </c>
      <c r="B18" s="7" t="s">
        <v>1542</v>
      </c>
      <c r="C18" s="7" t="s">
        <v>1543</v>
      </c>
      <c r="D18" s="164" t="s">
        <v>1544</v>
      </c>
      <c r="E18" s="164">
        <v>880</v>
      </c>
      <c r="F18" s="165"/>
      <c r="G18" s="165">
        <f t="shared" si="0"/>
        <v>0</v>
      </c>
      <c r="J18" s="1"/>
    </row>
    <row r="19" spans="1:10" ht="28.8">
      <c r="A19" s="7" t="s">
        <v>1545</v>
      </c>
      <c r="B19" s="7" t="s">
        <v>3105</v>
      </c>
      <c r="C19" s="7" t="s">
        <v>1546</v>
      </c>
      <c r="D19" s="164" t="s">
        <v>198</v>
      </c>
      <c r="E19" s="164">
        <v>1</v>
      </c>
      <c r="F19" s="165"/>
      <c r="G19" s="165">
        <f t="shared" si="0"/>
        <v>0</v>
      </c>
      <c r="J19" s="1"/>
    </row>
    <row r="20" spans="1:10" ht="28.8">
      <c r="A20" s="7" t="s">
        <v>1547</v>
      </c>
      <c r="B20" s="7" t="s">
        <v>3105</v>
      </c>
      <c r="C20" s="7" t="s">
        <v>1548</v>
      </c>
      <c r="D20" s="164" t="s">
        <v>198</v>
      </c>
      <c r="E20" s="164">
        <v>1</v>
      </c>
      <c r="F20" s="165"/>
      <c r="G20" s="165">
        <f t="shared" si="0"/>
        <v>0</v>
      </c>
      <c r="J20" s="1"/>
    </row>
    <row r="21" spans="1:10" ht="36" customHeight="1">
      <c r="A21" s="186" t="s">
        <v>3200</v>
      </c>
      <c r="B21" s="187"/>
      <c r="C21" s="187"/>
      <c r="D21" s="187"/>
      <c r="E21" s="187"/>
      <c r="F21" s="188"/>
      <c r="G21" s="147">
        <f>SUM(G7:G20)</f>
        <v>0</v>
      </c>
      <c r="J21" s="1"/>
    </row>
    <row r="22" spans="1:10" ht="36" customHeight="1">
      <c r="A22" s="201" t="s">
        <v>3357</v>
      </c>
      <c r="B22" s="202"/>
      <c r="C22" s="202"/>
      <c r="D22" s="202"/>
      <c r="E22" s="202"/>
      <c r="F22" s="203"/>
      <c r="G22" s="147">
        <f>SUM(G21)</f>
        <v>0</v>
      </c>
      <c r="J22" s="1"/>
    </row>
    <row r="25" spans="1:9" ht="15">
      <c r="A25"/>
      <c r="B25"/>
      <c r="E25" s="20"/>
      <c r="H25" s="19"/>
      <c r="I25" s="19"/>
    </row>
    <row r="26" spans="1:9" ht="30" customHeight="1">
      <c r="A26"/>
      <c r="B26"/>
      <c r="E26" s="20"/>
      <c r="F26" s="200" t="s">
        <v>3311</v>
      </c>
      <c r="G26" s="200"/>
      <c r="H26" s="19"/>
      <c r="I26" s="19"/>
    </row>
  </sheetData>
  <mergeCells count="8">
    <mergeCell ref="F26:G26"/>
    <mergeCell ref="A22:F22"/>
    <mergeCell ref="B5:C5"/>
    <mergeCell ref="B6:C6"/>
    <mergeCell ref="A1:G1"/>
    <mergeCell ref="A2:G2"/>
    <mergeCell ref="A3:G3"/>
    <mergeCell ref="A21:F21"/>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Krystian Chwiałek</dc:creator>
  <cp:keywords/>
  <dc:description/>
  <cp:lastModifiedBy>Andrzej Kubiak</cp:lastModifiedBy>
  <cp:lastPrinted>2022-06-02T12:01:33Z</cp:lastPrinted>
  <dcterms:created xsi:type="dcterms:W3CDTF">2022-04-11T12:57:17Z</dcterms:created>
  <dcterms:modified xsi:type="dcterms:W3CDTF">2022-08-25T10:44:13Z</dcterms:modified>
  <cp:category/>
  <cp:version/>
  <cp:contentType/>
  <cp:contentStatus/>
</cp:coreProperties>
</file>